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CLICK CONTADORES\Downloads\"/>
    </mc:Choice>
  </mc:AlternateContent>
  <xr:revisionPtr revIDLastSave="0" documentId="13_ncr:1_{FC916ACE-0AE9-4850-AFD4-2073346C7F88}" xr6:coauthVersionLast="45" xr6:coauthVersionMax="45" xr10:uidLastSave="{00000000-0000-0000-0000-000000000000}"/>
  <bookViews>
    <workbookView xWindow="-120" yWindow="-120" windowWidth="19440" windowHeight="15000" xr2:uid="{00000000-000D-0000-FFFF-FFFF00000000}"/>
  </bookViews>
  <sheets>
    <sheet name="PLAN GESTION POR PROCESO" sheetId="6" r:id="rId1"/>
    <sheet name="Hoja2" sheetId="2" state="hidden" r:id="rId2"/>
    <sheet name="Hoja4" sheetId="5"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22" i="6" l="1"/>
  <c r="AR23" i="6"/>
  <c r="AR24" i="6"/>
  <c r="AR25" i="6"/>
  <c r="AR26" i="6"/>
  <c r="AR27" i="6"/>
  <c r="AK32" i="6" l="1"/>
  <c r="AM32" i="6" s="1"/>
  <c r="AQ36" i="6"/>
  <c r="AQ35" i="6"/>
  <c r="AS35" i="6" s="1"/>
  <c r="AQ22" i="6" l="1"/>
  <c r="AK22" i="6"/>
  <c r="AM22" i="6" s="1"/>
  <c r="AS36" i="6" l="1"/>
  <c r="AR28" i="6"/>
  <c r="AQ31" i="6"/>
  <c r="AS31" i="6" s="1"/>
  <c r="AQ33" i="6"/>
  <c r="AS33" i="6" s="1"/>
  <c r="AQ34" i="6"/>
  <c r="AS34" i="6" s="1"/>
  <c r="AS22" i="6"/>
  <c r="AQ23" i="6"/>
  <c r="AS23" i="6" s="1"/>
  <c r="AQ24" i="6"/>
  <c r="AS24" i="6" s="1"/>
  <c r="AQ26" i="6"/>
  <c r="AS26" i="6" s="1"/>
  <c r="AQ27" i="6"/>
  <c r="AS27" i="6" s="1"/>
  <c r="E37" i="6"/>
  <c r="AK36" i="6"/>
  <c r="AM36" i="6" s="1"/>
  <c r="V36" i="6"/>
  <c r="AK35" i="6"/>
  <c r="AM35" i="6" s="1"/>
  <c r="AA35" i="6"/>
  <c r="AC35" i="6" s="1"/>
  <c r="AK34" i="6"/>
  <c r="AM34" i="6" s="1"/>
  <c r="AK33" i="6"/>
  <c r="AM33" i="6" s="1"/>
  <c r="AG33" i="6"/>
  <c r="AF33" i="6"/>
  <c r="AH33" i="6" s="1"/>
  <c r="AA33" i="6"/>
  <c r="AC33" i="6" s="1"/>
  <c r="V33" i="6"/>
  <c r="X33" i="6" s="1"/>
  <c r="W32" i="6"/>
  <c r="V32" i="6"/>
  <c r="P32" i="6"/>
  <c r="AQ32" i="6" s="1"/>
  <c r="AS32" i="6" s="1"/>
  <c r="AK31" i="6"/>
  <c r="AM31" i="6" s="1"/>
  <c r="AF31" i="6"/>
  <c r="AH31" i="6" s="1"/>
  <c r="AA31" i="6"/>
  <c r="AC31" i="6" s="1"/>
  <c r="V31" i="6"/>
  <c r="X31" i="6" s="1"/>
  <c r="AR30" i="6"/>
  <c r="AK30" i="6"/>
  <c r="AM30" i="6" s="1"/>
  <c r="AF30" i="6"/>
  <c r="AH30" i="6" s="1"/>
  <c r="AA30" i="6"/>
  <c r="AC30" i="6" s="1"/>
  <c r="V30" i="6"/>
  <c r="P30" i="6"/>
  <c r="AQ30" i="6" s="1"/>
  <c r="AR29" i="6"/>
  <c r="AK29" i="6"/>
  <c r="AM29" i="6" s="1"/>
  <c r="AF29" i="6"/>
  <c r="AH29" i="6" s="1"/>
  <c r="AA29" i="6"/>
  <c r="AC29" i="6" s="1"/>
  <c r="V29" i="6"/>
  <c r="X29" i="6" s="1"/>
  <c r="P29" i="6"/>
  <c r="AQ29" i="6" s="1"/>
  <c r="AK28" i="6"/>
  <c r="AM28" i="6" s="1"/>
  <c r="AF28" i="6"/>
  <c r="AH28" i="6" s="1"/>
  <c r="AA28" i="6"/>
  <c r="V28" i="6"/>
  <c r="P28" i="6"/>
  <c r="AQ28" i="6" s="1"/>
  <c r="AS28" i="6" s="1"/>
  <c r="AK27" i="6"/>
  <c r="AM27" i="6" s="1"/>
  <c r="AA27" i="6"/>
  <c r="V27" i="6"/>
  <c r="AK26" i="6"/>
  <c r="AM26" i="6" s="1"/>
  <c r="AA26" i="6"/>
  <c r="V26" i="6"/>
  <c r="AK25" i="6"/>
  <c r="AM25" i="6" s="1"/>
  <c r="AF25" i="6"/>
  <c r="AA25" i="6"/>
  <c r="V25" i="6"/>
  <c r="X25" i="6" s="1"/>
  <c r="X37" i="6" s="1"/>
  <c r="P25" i="6"/>
  <c r="AQ25" i="6" s="1"/>
  <c r="AS25" i="6" s="1"/>
  <c r="AK24" i="6"/>
  <c r="AM24" i="6" s="1"/>
  <c r="AF24" i="6"/>
  <c r="AA24" i="6"/>
  <c r="V24" i="6"/>
  <c r="AK23" i="6"/>
  <c r="AM23" i="6" s="1"/>
  <c r="AF23" i="6"/>
  <c r="AA23" i="6"/>
  <c r="V23" i="6"/>
  <c r="AF22" i="6"/>
  <c r="AH22" i="6" s="1"/>
  <c r="AA22" i="6"/>
  <c r="V22" i="6"/>
  <c r="AK21" i="6"/>
  <c r="AF21" i="6"/>
  <c r="AA21" i="6"/>
  <c r="V21" i="6"/>
  <c r="P21" i="6"/>
  <c r="AQ21" i="6" s="1"/>
  <c r="AA20" i="6"/>
  <c r="AC20" i="6" s="1"/>
  <c r="V20" i="6"/>
  <c r="P20" i="6"/>
  <c r="AQ20" i="6" s="1"/>
  <c r="AS20" i="6" s="1"/>
  <c r="AC37" i="6" l="1"/>
  <c r="AS29" i="6"/>
  <c r="AM37" i="6"/>
  <c r="AS30" i="6"/>
  <c r="AR37" i="6" s="1"/>
  <c r="AH37" i="6"/>
</calcChain>
</file>

<file path=xl/sharedStrings.xml><?xml version="1.0" encoding="utf-8"?>
<sst xmlns="http://schemas.openxmlformats.org/spreadsheetml/2006/main" count="637" uniqueCount="341">
  <si>
    <t>ALCALDÍA LOCAL DE BARRIOS UNIDOS</t>
  </si>
  <si>
    <t>SECRETARIA DISTRITAL DE GOBIERNO</t>
  </si>
  <si>
    <t>VIGENCIA DE LA PLANEACIÓN</t>
  </si>
  <si>
    <t>CONTROL DE CAMBIOS</t>
  </si>
  <si>
    <t>ALCALDÍA LOCAL</t>
  </si>
  <si>
    <t>ALCALDIA LOCAL DE BARRIOS UNIDOS</t>
  </si>
  <si>
    <t>VERSIÓN</t>
  </si>
  <si>
    <t>FECHA</t>
  </si>
  <si>
    <t>DESCRIPCIÓN DE LA MODIFICACIÓN</t>
  </si>
  <si>
    <t>PROCESOS ASOCIADOS</t>
  </si>
  <si>
    <t>GESTIÓN PÚBLICA TERRITORIAL LOCAL 
GESTIÓN CORPORATIVA LOCAL
INSPECCIÓN VIGILANCIA Y CONTROL
GERENCIA DE TIC</t>
  </si>
  <si>
    <t>Se hace la oficialización del Plan de Gestión con relación a las metas programadas en la vigencia anterior.</t>
  </si>
  <si>
    <t>Se  incorporan las líneas base de la metas: (i) "Porcentaje de avance acumulado en el cumplimiento físico entregado del Plan de Desarrollo Local que arroja la MUSI"; (ii) "Dar respuesta al 100% de los requerimientos ciudadanos asignados a la Alcaldía Local con corte a 31 de diciembre de 2018, según la información de seguimiento presentada por el proceso de Servicio a la Ciudadanía", con relación a esta última meta se modifica el tipo de  programación y la programación  conforme a la información remitid por el Alcalde Local.</t>
  </si>
  <si>
    <t>Se adiciona el avance de gestión de la Alcaldía Local realizado durante el I trimestre, obteniendo por resultado 91%,30. Se modifican las metas 5 y 6 definiendo las obligaciones por pagar del rubro de Inversión y finalmente, se cambia la programación de la meta "Obtener una calificación igual o superior al 80  % en conocimientos de MIPG por proceso y/o Alcaldía Local" para tercer trimestre de 2019. Se modificó el  medio de verificación de las metas asociadas a los operativos de actividad económica, obras y urbanismo y espacio público.</t>
  </si>
  <si>
    <t>En atención al correo remitido el día 25 de julio de 2019 por parte de la Directora para la Gestión Policiva se modifica la línea base de las metas "Dar impulso procesal  ( Avocar, rechazar, enviar al competente, fallar) al 60% de los comparendos recibidos en las vigencias anteriores al año 2019." y "Dar impulso procesal  ( Avocar, rechazar, enviar al competente, fallar) al 60% de las quejas recibidos en las vigencias anteriores al año 2019"  . Se adiciona el avance de gestión de la Alcaldía Local realizado durante el II trimestre, obteniendo por resultado 90,38%</t>
  </si>
  <si>
    <t>Se modifica la programación de la meta transversal "Obtener una calificación   igual o superior al 80  % en conocimientos de MIPG por proceso y/o Alcaldía Local"  para cuarto trimestre de vigencia.</t>
  </si>
  <si>
    <r>
      <t xml:space="preserve">Se modifica la programación de las metas: i) "Presentar una (1) propuesta de buena práctica de gestión encaminada al fortalecimiento de la integridad en el servicio público y/o lucha contra la corrupción en la entidad" para el cuarto trimestre, toda vez, que la meta registrada no cumple con los criterios establecidos ii). Dar respuesta al 100% de los requerimientos ciudadanos asignados a la Alcaldía Local con corte a 31 de diciembre de 2018, según la información de seguimiento presentada por el proceso de Servicio a la Ciudadanía para el cuarto trimestre. Se adiciona el avance de gestión del proceso realizado durante el III trimestre, obteniendo por resultado del </t>
    </r>
    <r>
      <rPr>
        <b/>
        <sz val="12"/>
        <rFont val="Arial"/>
        <family val="2"/>
      </rPr>
      <t>98,30%</t>
    </r>
  </si>
  <si>
    <t xml:space="preserve">Se adiciona el avance de gestión de la Alcaldía realizado durante el IV trimestre, obteniendo por resultado del 97%, obteniendo por resultado de gestión para la vigencia 2019 del 93,59%			</t>
  </si>
  <si>
    <t>PLAN ESTRATEGICO INSTITUCIONAL</t>
  </si>
  <si>
    <t>PROCESO</t>
  </si>
  <si>
    <t>PROGRAMADO EN LA VIGENCIA</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</si>
  <si>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</si>
  <si>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</si>
  <si>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</si>
  <si>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</si>
  <si>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</si>
  <si>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</si>
  <si>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t>
  </si>
  <si>
    <t>EJECUTADO</t>
  </si>
  <si>
    <t>RESULTADO DE LA MEDICION</t>
  </si>
  <si>
    <t>ANÁLISIS DE AVANCE</t>
  </si>
  <si>
    <t>MEDIO DE VERIFICACIÓN</t>
  </si>
  <si>
    <t xml:space="preserve">RESULTADO INDICADOR </t>
  </si>
  <si>
    <t>ANÁLISIS DE RESULTADO</t>
  </si>
  <si>
    <t>N° OE</t>
  </si>
  <si>
    <t>OBJETIVO ESTRATÉGICO</t>
  </si>
  <si>
    <t>META PLAN DE GESTIÓN VIGENCIA</t>
  </si>
  <si>
    <t>PONDERACIÓN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</si>
  <si>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</si>
  <si>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</si>
  <si>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</si>
  <si>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</si>
  <si>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</si>
  <si>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</si>
  <si>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</si>
  <si>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</si>
  <si>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</si>
  <si>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</si>
  <si>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</si>
  <si>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</si>
  <si>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</si>
  <si>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</si>
  <si>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</si>
  <si>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</si>
  <si>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x</t>
  </si>
  <si>
    <t xml:space="preserve">Fortalecer la capacidad institucional y para el ejercicio de la función  policiva por parte de las autoridades </t>
  </si>
  <si>
    <t>Gestión Pública Territorial Local</t>
  </si>
  <si>
    <r>
      <t xml:space="preserve">Incrementar en un </t>
    </r>
    <r>
      <rPr>
        <b/>
        <sz val="12"/>
        <rFont val="Garamond"/>
        <family val="1"/>
      </rPr>
      <t>10%</t>
    </r>
    <r>
      <rPr>
        <sz val="12"/>
        <rFont val="Garamond"/>
        <family val="1"/>
      </rPr>
      <t xml:space="preserve"> la participación de los ciudadanos en la audiencia de rendición de cuentas.</t>
    </r>
  </si>
  <si>
    <t>RETADORA (MEJORA)</t>
  </si>
  <si>
    <t>Porcentaje de incremento de la participación de los Ciudadanos en la Audiencia de Rendición de Cuentas</t>
  </si>
  <si>
    <t>((No. ciudadanos participantes en la audiencia de Rendición de Cuentas vigencia 2019 - No. ciudadanos participantes en la audiencia de Rendición de Cuentas Vigencia 2018) /  No. ciudadanos participantes en la audiencia de Rendición de Cuentas Vigencia 2018)*100</t>
  </si>
  <si>
    <t>SUMA</t>
  </si>
  <si>
    <t>Ciudadanos</t>
  </si>
  <si>
    <t>EFICACIA</t>
  </si>
  <si>
    <t>Registros de asistencia a la audiencia pública de rendición de cuentas 2018 y  2019</t>
  </si>
  <si>
    <t>Alcaldía Local</t>
  </si>
  <si>
    <t>Informe de Veeduría Distrital</t>
  </si>
  <si>
    <t>META NO PROGRAMADA</t>
  </si>
  <si>
    <t>De acuerdo con los listados  en la  Audiencia de Rendición de Cuentas, en el año 2017 participaron  262 personas y  el año 2018 participaron  275 personas, se presento un incremento del 5%</t>
  </si>
  <si>
    <t>One Drive : II Trimestre</t>
  </si>
  <si>
    <r>
      <t xml:space="preserve">Lograr el </t>
    </r>
    <r>
      <rPr>
        <b/>
        <sz val="12"/>
        <rFont val="Garamond"/>
        <family val="1"/>
      </rPr>
      <t xml:space="preserve">65% </t>
    </r>
    <r>
      <rPr>
        <sz val="12"/>
        <rFont val="Garamond"/>
        <family val="1"/>
      </rPr>
      <t>de avance en el cumplimiento físico del Plan de Desarrollo Local</t>
    </r>
  </si>
  <si>
    <t>Porcentaje de Avance en el Cumplimiento Físico del Plan de Desarrollo Local</t>
  </si>
  <si>
    <t>Porcentaje de avance acumulado en el cumplimiento físico entregado del Plan de Desarrollo Local que arroja la MUSI.</t>
  </si>
  <si>
    <t>CRECIENTE</t>
  </si>
  <si>
    <t>Porcentaje</t>
  </si>
  <si>
    <t>EFECTIVIDAD</t>
  </si>
  <si>
    <t>MUSI</t>
  </si>
  <si>
    <t>Profesional de planeación</t>
  </si>
  <si>
    <t>Matriz MUSI</t>
  </si>
  <si>
    <t>Según el visor MUSI reportado por la Secretaría Distrital de Planeación, el avance físico del plan de desarrollo local para el trimestre fue del 37%</t>
  </si>
  <si>
    <t>MATRIZ MUSI</t>
  </si>
  <si>
    <t xml:space="preserve"> De acuerdo con el informe de avance PDL 2017-2020 remitido por la Secretaría Distrital de Planeación - SDP, el visor MUSI reporta para la Alcaldía Local un avance físico del 47,6%.</t>
  </si>
  <si>
    <t>Reporte MUSI</t>
  </si>
  <si>
    <t>Según el visor MUSI reportado por la Secretaría Distrital de Planeación, el avance físico del plan de desarrollo local para el trimestre fue del 56,3%</t>
  </si>
  <si>
    <t>Visor MUSI</t>
  </si>
  <si>
    <t>Integrar las herramientas de planeación, gestión y control, con enfoque de innovación, mejoramiento continuo, responsabilidad social, desarrollo integral del talento humano y transparencia</t>
  </si>
  <si>
    <t xml:space="preserve">Gestión Corporativa Local </t>
  </si>
  <si>
    <r>
      <t xml:space="preserve">Comprometer al 30 de julio del 2019 el </t>
    </r>
    <r>
      <rPr>
        <b/>
        <sz val="12"/>
        <rFont val="Garamond"/>
        <family val="1"/>
      </rPr>
      <t>50%</t>
    </r>
    <r>
      <rPr>
        <sz val="12"/>
        <rFont val="Garamond"/>
        <family val="1"/>
      </rPr>
      <t xml:space="preserve"> del presupuesto de inversión directa disponible a la vigencia para el FDL y el </t>
    </r>
    <r>
      <rPr>
        <b/>
        <sz val="12"/>
        <rFont val="Garamond"/>
        <family val="1"/>
      </rPr>
      <t>95%</t>
    </r>
    <r>
      <rPr>
        <sz val="12"/>
        <rFont val="Garamond"/>
        <family val="1"/>
      </rPr>
      <t xml:space="preserve"> al 31 de diciembre de 2019.</t>
    </r>
  </si>
  <si>
    <t>Porcentaje de Compromisos de la vigencia 2019</t>
  </si>
  <si>
    <t>(Valor de RP de inversión directa de la vigencia  / Valor total del presupuesto de inversión directa de la Vigencia)*100</t>
  </si>
  <si>
    <t>Porcentaje de compromisos de la vigencia a 30 de junio y a 31 de diciembre de 2018</t>
  </si>
  <si>
    <t>Compromisos</t>
  </si>
  <si>
    <t>EFICIENCIA</t>
  </si>
  <si>
    <t>PREDIS</t>
  </si>
  <si>
    <t>Profesional de presupuesto</t>
  </si>
  <si>
    <t>Se sobrepasa la meta debido a que se realizan los contratos de prestación de servicios y  el compromiso de subsidio tipo C</t>
  </si>
  <si>
    <t>One Drive : I Trimestre</t>
  </si>
  <si>
    <t xml:space="preserve">La ejecución presupuestal refleja un avance parcial importante, la tendencia es que conforme pasan los meses la entidad va adelantando las contrataciones en cumplimiento al plan de desarrollo local y así comprometer el presupuesto de inversión directa con el fin de cumplir lo programado. 
Se observa un avance del 43% lo cual supera en un 18% a lo programado, pero aun es inferior en un 7% a la meta del plan de gestión, razón por la cual el FDLBU seguirá monitoreando el presupuesto de gastos para que al finalizar el año se logre cumplir la meta del 95%. 
</t>
  </si>
  <si>
    <t xml:space="preserve">One Drive : II Trimestre </t>
  </si>
  <si>
    <t xml:space="preserve">La ejecución presupuestal refleja un avance parcial importante, la tendencia es que conforme pasan los meses la entidad va adelantando las contrataciones en cumplimiento al plan de desarrollo local y así comprometer el presupuesto de inversión directa con el fin de cumplir lo programado. 
Se observa un avance del 52,19% , lo cual es inferior en un 7,81% a lo programado, razón por la cual el FDLBU seguirá monitoreando el presupuesto de gastos para que al finalizar el año se logre cumplir la meta del 95%. </t>
  </si>
  <si>
    <t xml:space="preserve">One Drive : III Trimestre </t>
  </si>
  <si>
    <t>Se alcanza la meta proyectada de compromisos para el presupuesto 2019</t>
  </si>
  <si>
    <t xml:space="preserve">One Drive : IV Trimestre </t>
  </si>
  <si>
    <t>Se alcanza la meta proyectada de compromisos para el presupuesto 2019 (Con corte al 27 de diciembre, faltando por realizarse algunos registros)</t>
  </si>
  <si>
    <r>
      <t>Girar mínimo el 4</t>
    </r>
    <r>
      <rPr>
        <b/>
        <sz val="12"/>
        <rFont val="Garamond"/>
        <family val="1"/>
      </rPr>
      <t>0%</t>
    </r>
    <r>
      <rPr>
        <sz val="12"/>
        <rFont val="Garamond"/>
        <family val="1"/>
      </rPr>
      <t xml:space="preserve"> del presupuesto de inversión directa comprometido en la vigencia 2019</t>
    </r>
  </si>
  <si>
    <t>GESTIÓN</t>
  </si>
  <si>
    <t>Porcentaje de Giros de la Vigencia 2019</t>
  </si>
  <si>
    <t>(Valor de los giros de inversión directa de la vigencia  / Valor total del presupuesto de inversión directa de la vigencia)*100</t>
  </si>
  <si>
    <t>Porcentaje de giros  de la vigencia a 31 de diciembre de 2018</t>
  </si>
  <si>
    <t>Giros</t>
  </si>
  <si>
    <t>Teniendo en cuenta los compromisos adquiridos a la fecha se realiza también la ejecución de giros de acuerdo al cumplimiento de las obligaciones contractuales y de la forma de pago establecida</t>
  </si>
  <si>
    <t>El giro del presupuesto de inversión directa comprometido refleja un avance del 15,42% lo cual supera en un 25,42% a lo programado, esto explica que a medida que la entidad va adelantando las contrataciones en cumplimiento al plan de desarrollo local, así mismo se van adelantando los giros de acuerdo a la ejecución de las contrataciones y las formas de pago establecidas en las mismas.</t>
  </si>
  <si>
    <t>El giro del presupuesto de inversión directa comprometido refleja un avance del 24,03% lo cual supera en un 9,03% a lo programado, esto explica que a medida que la entidad va adelantando las contrataciones en cumplimiento al plan de desarrollo local, así mismo se van adelantando los giros de acuerdo a la ejecución de las contrataciones y las formas de pago establecidas en las mismas.</t>
  </si>
  <si>
    <t>No se logra alcanzar la proyección debido a que la mayoría de compromisos de inversión se realizaron en el tercer y cuarto trimestre, por lo que no se evidencia giros considerables.</t>
  </si>
  <si>
    <t>No se logra alcanzar la proyección debido a que los compromisos de la inversión que repercuten en mayor proporción se lograron realizar sólo en el cuarto trimestre, por lo que no se evidencia giros considerables.</t>
  </si>
  <si>
    <r>
      <t xml:space="preserve">Girar el </t>
    </r>
    <r>
      <rPr>
        <b/>
        <sz val="12"/>
        <rFont val="Garamond"/>
        <family val="1"/>
      </rPr>
      <t>50%</t>
    </r>
    <r>
      <rPr>
        <sz val="12"/>
        <rFont val="Garamond"/>
        <family val="1"/>
      </rPr>
      <t xml:space="preserve"> del presupuesto constituido como Obligaciones por Pagar de la vigencia 2017 y anteriores (Inversión).</t>
    </r>
  </si>
  <si>
    <t>Porcentaje de Giros de Obligaciones por Pagar 2017 y anteriores</t>
  </si>
  <si>
    <t>(Valor de los giros de obligaciones por pagar de la vigencia 2017 y anteriores  / Valor total de las obligaciones por pagar de la vigencia 2017 y anteriores)*100</t>
  </si>
  <si>
    <t>Porcentaje de giros de las obligaciones por pagar  de la vigencia 2016 y anteriores, con corte a 31 de diciembre de 2018</t>
  </si>
  <si>
    <t>La ejecución en giros de los compromisos adquiridos en la vigencia 2017 se debe a que se esta realizando la terminación y liquidación contractual sin mayores inconvenientes</t>
  </si>
  <si>
    <t>Se observa el giro del 72,77% del presupuesto constituido como Obligaciones por Pagar de la vigencia 2017 y anteriores de inversión, lo cual supera en un 52% a lo programado y en un 10% a la meta del plan de gestión, esto se debe al efectivo seguimiento realizado por el FDLBU a las obligaciones de vigencias 2017 y anteriores a través de las mesas de seguimiento a obligaciones por pagar con el fin de que se realice la terminación y liquidación las respectivas contrataciones.</t>
  </si>
  <si>
    <t>Se observa el giro del 82,65% del presupuesto constituido como Obligaciones por Pagar de la vigencia 2017 y anteriores de inversión, lo cual supera en un 42,65% a lo programado, esto se debe al efectivo seguimiento realizado por el FDLBU a las obligaciones de vigencias 2017 y anteriores a través de las mesas de seguimiento a obligaciones por pagar con el fin de que se realice la terminación y liquidación las respectivas contrataciones.</t>
  </si>
  <si>
    <t>Gracias al seguimiento realizado a los contratos de vigencias anteriores, especialmente de los compromisos adquiridos en la vigencia 2017, se logró realizar la terminación y liquidación contractual sin mayores inconvenientes, superando la meta establecida por la Alcaldía Local</t>
  </si>
  <si>
    <r>
      <t xml:space="preserve">Girar el </t>
    </r>
    <r>
      <rPr>
        <b/>
        <sz val="12"/>
        <rFont val="Garamond"/>
        <family val="1"/>
      </rPr>
      <t>50%</t>
    </r>
    <r>
      <rPr>
        <sz val="12"/>
        <rFont val="Garamond"/>
        <family val="1"/>
      </rPr>
      <t xml:space="preserve"> del presupuesto constituido como Obligaciones por Pagar de la vigencia 2018 (Inversión).</t>
    </r>
  </si>
  <si>
    <t>Porcentaje de Giros de Obligaciones por Pagar 2018</t>
  </si>
  <si>
    <t>(Valor de los giros de obligaciones por pagar de la vigencia 2018 / Valor total de las obligaciones por pagar de la vigencia 2018)*100</t>
  </si>
  <si>
    <t>Porcentaje de giros de las obligaciones por pagar  de la vigencia 2017, con corte a 31 de diciembre de 2018</t>
  </si>
  <si>
    <t>Es este caso se presenta un bajo porcentaje debido a los supervisores de contratos designados fueron realizados hasta el mes de febrero, y en consecuencia no se realizaron tramite de pagos.</t>
  </si>
  <si>
    <t>Se refleja giro del 38,64% del presupuesto constituido como Obligaciones por Pagar de la vigencia 2018 de inversión, lo cual supera en un 18% a lo programado e inferior a la meta del plan de gestión en un 3%, esto se debe al efectivo seguimiento realizado por el FDLBU a través de los supervisores de los contratos y a las mesas técnicas de seguimiento a obligaciones por pagar con el fin de que se realice la terminación y liquidación las respectivas contrataciones.</t>
  </si>
  <si>
    <t>Se refleja giro del 44,77% del presupuesto constituido como Obligaciones por Pagar de la vigencia 2018 de inversión, lo cual supera en un 4,77% a lo programado, esto se debe al efectivo seguimiento realizado por el FDLBU a través de los supervisores de los contratos y a las mesas técnicas de seguimiento a obligaciones por pagar con el fin de que se realice la terminación y liquidación las respectivas contrataciones.</t>
  </si>
  <si>
    <t>La ejecución en giros de los compromisos adquiridos en la vigencia 2018 se debe a que se esta realizando la terminación y liquidación contractual sin mayores inconvenientes</t>
  </si>
  <si>
    <t>Gracias al seguimiento realizado a los contratos de vigencias anteriores, especialmente de los compromisos adquiridos en la vigencia 2018, se logró realizar la ejecución, terminación y liquidación contractual sin mayores inconvenientes, superando la meta establecida por la Alcaldía Local</t>
  </si>
  <si>
    <t>Fortalecer la capacidad institucional y para el ejercicio de la función  policiva por parte de las autoridades locales a cargo de la SDG.</t>
  </si>
  <si>
    <t>Inspección Vigilancia y Control</t>
  </si>
  <si>
    <t>Dar impulso procesal  ( Avocar, rechazar, enviar al competente, fallar) al 60% de los comparendos recibidos en las vigencias anteriores al año 2019.</t>
  </si>
  <si>
    <t>Porcentaje de impulsos procesales por los inspectores en las Localidades</t>
  </si>
  <si>
    <t>(Número de impulsos procesales resueltos en la localidad/Número de comparendos anteriores a la vigencia 2019 en la Localidad )*100</t>
  </si>
  <si>
    <t xml:space="preserve">Impulsos Procesales </t>
  </si>
  <si>
    <t>Siactua</t>
  </si>
  <si>
    <t>Inspectores de policía</t>
  </si>
  <si>
    <t>De acuerdo al reporte remitido por la Dirección para la Gestión Policiva  se dio respuesta al 50% de los comparendos programados para el trimestre</t>
  </si>
  <si>
    <t>Informe comparendo DGP</t>
  </si>
  <si>
    <t>Se estableció como línea base 11.660 comparendos de los cuales se  han  avocado 9.960,  de acuerdo con la información suministrada por la Dirección para la gestión policiva, sin embargo es importante mencionar que  desde el 2 de julio se implemento el aplicativo Arco,  aplicativo que presento errores durante la implementación razón por la cual  no se logro cumplir la meta acordada.</t>
  </si>
  <si>
    <t>Dar impulso procesal  ( Avocar, rechazar, enviar al competente, fallar, ) al 60% de las quejas recibidas en las vigencias anteriores al año 2019 .</t>
  </si>
  <si>
    <t>(Número de impulsos procesales resueltos en la localidad/Número de quejas recibidas en la Localidad anteriores a la vigencia 2019)*100</t>
  </si>
  <si>
    <t xml:space="preserve">Siactua </t>
  </si>
  <si>
    <t>De acuerdo al reporte remitido por la Dirección para la Gestión Policiva  se dio respuesta al 52% de las quejas programados para el trimestre</t>
  </si>
  <si>
    <t>Informe quejas DGP</t>
  </si>
  <si>
    <t>Se estableció como línea base 1,560 quejas de las  cuales se  han  avocado 1,231 de acuerdo con la información suministrada por la Dirección para la gestión policiva, sin embargo es importante mencionar que  desde el 2 de julio se implemento el aplicativo Arco,  aplicativo que presento errores durante la implementación razón por la cual  no se logro cumplir la meta acordada.</t>
  </si>
  <si>
    <t>Realizar 42 acciones de control u operativos en materia de actividad económica</t>
  </si>
  <si>
    <t>Cantidad de acciones de control u operativos en materia de económica realizados</t>
  </si>
  <si>
    <t>Número de Acciones de Control u Operativos en materia de actividad económica</t>
  </si>
  <si>
    <t>Operativos en materia de actividad económica</t>
  </si>
  <si>
    <t>Informe de operativo
Actas</t>
  </si>
  <si>
    <t>Profesional jurídica área policiva</t>
  </si>
  <si>
    <t>GET-IVC-F035 Acta de visita
GET-IVC-F032 Formato consolidación de la información de operativos
GDI-GPD-F029 Evidencia de reunión</t>
  </si>
  <si>
    <t>Se cumplió  y sobrepaso la meta establecida para el 1er trimestre</t>
  </si>
  <si>
    <t>Se efectuaron durante el segundo trimestre 77 operativos de  establecimientos de comercio (Hola Música, Plásticos Chapinero, Deposito Cigarrería de la 71, Electro 3)</t>
  </si>
  <si>
    <t>Se efectuaron durante el segundo trimestre 76 operativos de  establecimientos de comercio: 25 de Julio  Grupo 56 S.A.S, 25 de agosto  Barrio Modelo Norte, 28 de Agosto  Spa sthetic,  20 de septiembre Operativo de Amor y Amistad en el cual se visitaron 13 establecimientos de comercio.</t>
  </si>
  <si>
    <t>El control continuo a los diferentes establecimientos de comercio ha generado el cumplimiento masivo de  los mismos a los requisitos de funcionamiento.</t>
  </si>
  <si>
    <t xml:space="preserve">Mediante el trabajo conjunto con  las diferentes entidades se ha logrado bajar la cantidad de establecimientos  que no  cumplen con la normatividad para su funcionamientos en todas las UPZ  de esta Localidad. </t>
  </si>
  <si>
    <t>Realizar 24 acciones de control u operativos en materia de obras y urbanismo relacionados con la integridad urbanística.</t>
  </si>
  <si>
    <t>Cantidad de acciones de control u operativos en materia de urbanismo relacionados con la integridad urbanística</t>
  </si>
  <si>
    <t>Número de Acciones de Control u Operativos en Materia de Urbanismo Relacionados con la Integridad urbanística.</t>
  </si>
  <si>
    <t>Operativos en materia de urbanismo</t>
  </si>
  <si>
    <t>Profesional obras Área policiva</t>
  </si>
  <si>
    <t>GET-IVC-F032 Formato consolidación de la información de operativos
GET-IVC-F034 Formato técnico de visita y/o verificación- control urbanístico
GDI-GPD-F029 Evidencia de reunión</t>
  </si>
  <si>
    <t>se realizan 6 operativos de inspección, vigilancia y control de obras adelantadas en la Localidad, cumpliendo con la meta señalada</t>
  </si>
  <si>
    <t>Se realizan 6 operativos de inspección, vigilancia y control los días 2 de julio, 15 de agosto,  2, 10, 11 y 15 Septiembre</t>
  </si>
  <si>
    <t>La prevención y detección de posibles infracciones a las normas urbanísticas.</t>
  </si>
  <si>
    <t xml:space="preserve">Se cumplió con los operativos programados durante la vigencia, control continuo al cumplimiento de las  licencias y demás requerimientos legales en las obras de todas las UPZ  de la localidad. </t>
  </si>
  <si>
    <t>Realizar  24  acciones de control u operativos en materia de urbanismo relacionados con la integridad del Espacio Público.</t>
  </si>
  <si>
    <t>Cantidad de acciones de control de operativos en materia de urbanismo relacionados con espacio público</t>
  </si>
  <si>
    <t>Número de Acciones de Control u Operativos en Materia de Urbanismo Relacionados con espacio público.</t>
  </si>
  <si>
    <t>Operativos de Recuperación de espacio público</t>
  </si>
  <si>
    <t>GET-IVC-F037 Formato técnico de visita y/o verificación - espacio público.</t>
  </si>
  <si>
    <t>Se cumplió con la meta establecida, se adjuntan evidencias</t>
  </si>
  <si>
    <t>Se cumplió con la meta establecida, se adjuntan evidencias (Parroquia María Goretti,  Barrio 12 de Octubre, bahías Polo Club)</t>
  </si>
  <si>
    <t>Se cumplió con la meta establecida, se adjuntan evidencias (Calle 68 con 58, Extensión Comercial Castellana, Extensión Comercial Barrio Rionegro, Barrio San Fernando, Barrios Simón Bolívar, Plan Piloto 12 de Octubre, J Vargas)</t>
  </si>
  <si>
    <t>Se logra  recuperar el espacio publico en diferentes Barrios como el 12  de Octubre, Gaitán, Rionegro</t>
  </si>
  <si>
    <t xml:space="preserve">Se identificaron los sectores que son objeto de  ocupación indebida del Espacio Público para de esta forma hacer durante el año primero jornadas de sensibilización en los mismos  para posteriormente  hacer control  en compañía de la Policía Nacional, de esta forma se logro recuperar el espacio publico en determinados lugares, sin embargo  debido a la falta de conciencia de los propietarios de los establecimientos se hace necesario continuar con las medidas correctivas para aquellos reincidentes  </t>
  </si>
  <si>
    <t>Asegurar el acceso de la ciudadanía a la información y oferta institucional</t>
  </si>
  <si>
    <t>Gerencia de TIC</t>
  </si>
  <si>
    <t>Cumplir el 100% de los lineamientos de gestión de las TIC impartidas por la DTI del nivel central para la vigencia 2019</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</si>
  <si>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</si>
  <si>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</si>
  <si>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CONSTANTE</t>
  </si>
  <si>
    <t>Lineamientos de Gestión de TIC Impartidos por la DTI Cumplidas</t>
  </si>
  <si>
    <t>Sistema de Gestión Documental
Aplicativo Hola
Archivo área de Sistemas</t>
  </si>
  <si>
    <t>Ingeniero de RED</t>
  </si>
  <si>
    <t>Seguimiento al Porcentaje de Políticas de Gestión TIC</t>
  </si>
  <si>
    <t>Estos resultados se  alcanzaron como respetado de  la gestión y atención de  los indicadores de T.I. de gobierno,  en la instalación de aranda y antivirus en las estaciones fueron indicadores donde no se alcanzó el 100% debido a problemas de orden técnico dado que se evidencio que algunas estaciones no estaban reportando la instalación de estos aplicativos por problemas de direccionamiento, revisado este incidente nuestro esfuerzo se encamina a alcance de los objetivos al 100% en cada uno de los indicadores</t>
  </si>
  <si>
    <t>De acuerdo con el reporte remitido por la Dirección de Tecnologías e Información - DTI de los 6 lineamientos evaluados la Alcaldía Local cumple con el 91%</t>
  </si>
  <si>
    <t>Reporte DTI</t>
  </si>
  <si>
    <t>De acuerdo al informe remitido por la DTI, la Alcaldía Local cumple con el 96% de los 6 lineamientos evaluados.</t>
  </si>
  <si>
    <t>De acuerdo al informe remitido por la DTI, la Alcaldía Local cumple con el 98% de los 6 lineamientos evaluados.</t>
  </si>
  <si>
    <t>Implementación del Modelo Integrado de Planeación y Gestión</t>
  </si>
  <si>
    <t>Presentar una (1) propuesta de buena práctica de gestión encaminada al fortalecimiento de la integridad en el servicio público y/o lucha contra la corrupción en la entidad.</t>
  </si>
  <si>
    <t>SOTENIBILIDAD DEL SISTEMA DE GESTIÓN</t>
  </si>
  <si>
    <t>Propuesta de buena práctica de gestión registrada  por proceso o Alcaldía Local en la herramienta de gestión del conocimiento (AGORA).</t>
  </si>
  <si>
    <t>Numero de propuestas de buenas practicas de gestión  registradas</t>
  </si>
  <si>
    <t>Buenas prácticas de gestión registradas en la herramienta AGORA</t>
  </si>
  <si>
    <t>Agora</t>
  </si>
  <si>
    <t>Promotor de mejora</t>
  </si>
  <si>
    <t>Seguimiento Agora</t>
  </si>
  <si>
    <t xml:space="preserve">META REPORGRAMADA 4TO TRIMESTRE </t>
  </si>
  <si>
    <t>No se clasifica o considera una buena práctica, puesto que el diligenciamiento del formato es obligatorio para las alcaldías locales. Realmente no existe un carácter innovador. Una buena práctica no se puede equiparar con el deber ser de la alcaldía. Se sugiere analizar las actividades que realiza la alcaldía y de acuerdo con los criterios, identificar la buena práctica.</t>
  </si>
  <si>
    <t>Reporte Ágora</t>
  </si>
  <si>
    <t xml:space="preserve">Se incluyo en la herramienta Agora la buena practica que se implemento para la emisión de las cuentas de cobro a través de una herramienta en excel desarrollada por la Alcaldia </t>
  </si>
  <si>
    <t>Mantener el 100% de las acciones de mejora asignadas al proceso/Alcaldía con relación a planes de mejoramiento interno documentadas y vigentes</t>
  </si>
  <si>
    <t>Acciones correctivas documentadas y vigentes</t>
  </si>
  <si>
    <t/>
  </si>
  <si>
    <t>N/A</t>
  </si>
  <si>
    <t>Planes de mejora</t>
  </si>
  <si>
    <t>MIMEC - SIG</t>
  </si>
  <si>
    <t>Reportes MIMEC - SIG remitidos por la OAP</t>
  </si>
  <si>
    <t>Con corte al 31 de marzo se tenia un Plan de Mejoramiento activo con dos acciones, una se cumplió en un 100%, se tiene en ejecución el cierre de los derechos de petición con corte a diciembre de 2018,</t>
  </si>
  <si>
    <t>Con corte al 30 de junio se tienen dos Planes de Mejoramiento Abiertos referentes  con 5 acciones vencidas,  estos se asocian a la gestión de derechos de petición (Orfeo 1 y Orfeo 2), se ha venido trabajando en diseñar estrategias que permitan disminuir el numero de documentos abiertos, se espera para el siguiente corte tener un avance importante y  documentar y cerrar las acciones pendientes</t>
  </si>
  <si>
    <t>Reporte MIMEC -SIG</t>
  </si>
  <si>
    <t>La Alcaldía Local y/o proceso mantuvo en el trimestre el 100% de las acciones de mejora asignadas con relación a planes de mejoramiento interno documentadas y vigentes</t>
  </si>
  <si>
    <t>Reporte MIMEC y SIG</t>
  </si>
  <si>
    <t>Con corte al 31 de diciembre las acciones definidas en los Planes de Mejoramiento con Control Interno fueron realizadas y documentadas a través del aplicativo Mimec</t>
  </si>
  <si>
    <t>Dar respuesta al 100% de los requerimientos ciudadanos asignados a la Alcaldía Local con corte a 31 de diciembre de 2018, según la información de seguimiento presentada por el proceso de Servicio a la Ciudadanía</t>
  </si>
  <si>
    <t xml:space="preserve">Porcentaje de requerimientos ciudadanos con respuesta de fondo con corte a 31 de diciembre de 2018, según verificación efectuada por el proceso de Servicio a la Ciudadanía </t>
  </si>
  <si>
    <t xml:space="preserve"> ((Número de requerimientos ciudadanos con respuesta de fondo asignados a la Alcaldía Local con corte a 31 de diciembre de 2018/Número de requerimientos ciudadanos asignados a la Alcaldía Local  con corte a 31 de diciembre de 2018)*100%)</t>
  </si>
  <si>
    <t>requerimientos ciudadanos con respuesta de fondo</t>
  </si>
  <si>
    <t>Aplicativo Gestión Documental</t>
  </si>
  <si>
    <t>Despacho Alcalde local</t>
  </si>
  <si>
    <t>Seguimiento requerimientos ciudadanos</t>
  </si>
  <si>
    <t xml:space="preserve">1. Se realizo la  revisión  de las  415 solicitudes y/o requerimientos con el fin de identificar  la gestión realizada por las áreas.
2. Se alimento la matriz en Drive diseñada por  la oficina de atención  a la ciudadanía,  con la información de las solicitudes y/o  requerimientos que cumplieron  con  los requisitos exigidos para su  respectivo  cierre en la herramienta SDQS
3. Se evidencio  en la revisión que  55 solicitudes  y/o  requerimientos  fueron cerrados en el Aplicativo  ORFEO  con carta de atención a la ciudadanía sin respuesta de fondo, por lo  que se solicita por medio de memorandos con radicado 20196220003403 y 20196220003393 a los lideres del proceso, realizar las actividades necesarias para  la apertura de los  mismos y escanear la respuesta requerida , con el fin de pedir  el cierre correspondiente en la herramienta SDQS Bogotá te escucha.
</t>
  </si>
  <si>
    <t>La Alcaldía Local dio respuesta al 59% de los requerimientos ciudadanos.</t>
  </si>
  <si>
    <t>Reporte requerimientos ciudadanos.</t>
  </si>
  <si>
    <t>La Alcaldía Local tiene 210 requerimientos ciudadanos en trámite.</t>
  </si>
  <si>
    <t>Reporte SAC</t>
  </si>
  <si>
    <t xml:space="preserve">La Alcaldía Local cuenta con 205 SDQS pendientes por tramitar </t>
  </si>
  <si>
    <t xml:space="preserve">La Alcaldía Local dió respuesta total a 1.554SDQS </t>
  </si>
  <si>
    <t>Obtener una calificación semestral  igual o superior al 70 % en la medición desempeño ambiental de la dependencia, empleando como mecanismo de medición la herramienta establecida por la Oficina Asesora de Planeación.</t>
  </si>
  <si>
    <t>Cumplimiento de criterios ambientales</t>
  </si>
  <si>
    <t xml:space="preserve">Porcentaje de cumplimiento de criterios ambientales </t>
  </si>
  <si>
    <t>Porcentaje de buenas prácticas ambientales implementadas</t>
  </si>
  <si>
    <t>Herramienta Oficina Asesora de Planeación</t>
  </si>
  <si>
    <t>Profesional ambiental</t>
  </si>
  <si>
    <t>Listas de chequeo al cumplimiento de criterios ambientales remitidos por la OAP</t>
  </si>
  <si>
    <t>Se realizan las siguientes observaciones a la Alcaldía Local con relación al cumplimiento de la meta:
Uso eficiente de energía: De acuerdo a la inspección ambiental realizada por el profesional ambiental de la Alcaldía, reporta que se apagan los monitores en  un 92%.
Gestión Integral de Residuos: Según la inspección se evidencia mezcla de residuos en los puntos ecológicos en áreas comunes.
Movilidad Sostenible: Realiza reporte.   0 personas usan transporte bimodal, 3 bicicleta, 81 transporte público, 13 caminando, 2 carro compartido, 17 Taxi o App, 19 carro,  2 moto.
Participación en actividades ambientales: Según inspección se cuenta con una participación activa de los servidores públicos de la Alcaldía Local en capacitación puesto a puesto pero en jornadas lúdicas es baja.
Reporte Consumo de papel: realiza reporte en la herramienta establecida SharePoint hasta el mes de enero de 2019.
Consumo de papel: No se puede hacer comparación, no se cuenta con los reportes.</t>
  </si>
  <si>
    <t>Reporte criterios ambientales</t>
  </si>
  <si>
    <t>Las variables tomadas para la calificación fueron las siguientes:
Uso eficiente de la energía: El 94% de los equipos permanecen apagados, se otorga una puntuación de 10
Gestión integral de residuos sólidos: residuos parciamente mezclados, se otorga una puntuación de 5,
Movilidad sostenible: PIMS en estado de aprobación, se otorga una puntuación de 5.
Participación en actividades ambientales: los servidores públicos participan activamente de las actividades, se otorga una puntuación de 10.
Reporte consumo de papel: reporte consumo de papel al día, se otorga una puntuación de 10.
Ladrillos ecológicos: se realiza entrega de ladrillos ecológicos, se otorga puntuación de 10.</t>
  </si>
  <si>
    <t>Obtener una calificación igual o superior al 80  % en conocimientos de MIPG por proceso y/o Alcaldía Local</t>
  </si>
  <si>
    <t>Nivel de conocimientos de MIPG</t>
  </si>
  <si>
    <t>(Sumatoria de calificaciones obtenidas por proceso y/o Alcaldía Local / Número de personas evaluadas)*100</t>
  </si>
  <si>
    <t>Promedio de calificación en conocimientos de MIPG</t>
  </si>
  <si>
    <t>Se llevaron a cabo cada una de las actividades definidas por la Oficina Asesora de Planeación.</t>
  </si>
  <si>
    <t>Se llevaron a cabo cada una de las actividades definidas por la Oficina Asesora de Planeación</t>
  </si>
  <si>
    <t>TOTAL PLAN DE GESTIÓN</t>
  </si>
  <si>
    <t>PRIMER TRIMESTRE</t>
  </si>
  <si>
    <t>SEGUNDO TRIMESTRE</t>
  </si>
  <si>
    <t>TERCER TRIMESTRE</t>
  </si>
  <si>
    <t>CUARTO TRIMESTRE</t>
  </si>
  <si>
    <t>Porcentaje de Cumplimiento PLAN DE GESTIÓN 2019</t>
  </si>
  <si>
    <t xml:space="preserve">ELABORÓ: </t>
  </si>
  <si>
    <t xml:space="preserve">REVISÓ: </t>
  </si>
  <si>
    <t>APROBÓ:</t>
  </si>
  <si>
    <t>Firma:</t>
  </si>
  <si>
    <t>RUBROSFUNCIONAMIENTO</t>
  </si>
  <si>
    <t>FUENTE</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</si>
  <si>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</si>
  <si>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</si>
  <si>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</si>
  <si>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</si>
  <si>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</si>
  <si>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</si>
  <si>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</si>
  <si>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</si>
  <si>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</si>
  <si>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</si>
  <si>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</si>
  <si>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</si>
  <si>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</si>
  <si>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</si>
  <si>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</si>
  <si>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</si>
  <si>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</si>
  <si>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</si>
  <si>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</si>
  <si>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</si>
  <si>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</si>
  <si>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</si>
  <si>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</si>
  <si>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</si>
  <si>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</si>
  <si>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CODIGO</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</si>
  <si>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</si>
  <si>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</si>
  <si>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</si>
  <si>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</si>
  <si>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</si>
  <si>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</si>
  <si>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</si>
  <si>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</si>
  <si>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</si>
  <si>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</si>
  <si>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</si>
  <si>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</si>
  <si>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</si>
  <si>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</si>
  <si>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</si>
  <si>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</si>
  <si>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</si>
  <si>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</si>
  <si>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</si>
  <si>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</si>
  <si>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</si>
  <si>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</si>
  <si>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</si>
  <si>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</si>
  <si>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</si>
  <si>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</si>
  <si>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</si>
  <si>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</si>
  <si>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</si>
  <si>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</si>
  <si>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</si>
  <si>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</si>
  <si>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</si>
  <si>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</si>
  <si>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</si>
  <si>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</si>
  <si>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</si>
  <si>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</si>
  <si>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</si>
  <si>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</si>
  <si>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</si>
  <si>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</si>
  <si>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</si>
  <si>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</si>
  <si>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</si>
  <si>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</si>
  <si>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</si>
  <si>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</si>
  <si>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</si>
  <si>
    <t>Según la matriz del visor MUSI reportada por la Secretaría Distrital de Planeación, la Alcaldía Local logró un avance físico durante la vigencia del 66,1%</t>
  </si>
  <si>
    <t>Se incorporan los resultados de la meta "Lograr el 65% de avance en el cumplimiento físico del Plan de Desarrollo Local" toda vez que la Secretaría Distrital de Planeación remitió el soporte del cumplimiento de la metas hasta el día 03 de febrero, así las cosas la Alcalía Local obtuvo por resultado de gestión para: IV trimestre 97%  y 94% con la gestión acumulada de la vigencia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</si>
</sst>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 _€_-;\-* #,##0.00\ _€_-;_-* &quot;-&quot;??\ _€_-;_-@_-"/>
    <numFmt numFmtId="165" formatCode="* #,##0.00&quot;    &quot;;\-* #,##0.00&quot;    &quot;;* \-#&quot;    &quot;;@\ "/>
    <numFmt numFmtId="166" formatCode="0.0%"/>
    <numFmt numFmtId="167" formatCode="_-* #,##0\ _€_-;\-* #,##0\ _€_-;_-* &quot;-&quot;??\ _€_-;_-@_-"/>
  </numFmts>
  <fonts count="33" x14ac:knownFonts="1">
    <font>
      <sz val="11"/>
      <color theme="1"/>
      <name val="Calibri"/>
      <family val="2"/>
      <scheme val="minor"/>
    </font>
    <font>
      <b/>
      <sz val="10"/>
      <name val="Arial"/>
      <family val="2"/>
    </font>
    <font>
      <sz val="10"/>
      <name val="Arial"/>
      <family val="2"/>
    </font>
    <font>
      <sz val="10"/>
      <color indexed="8"/>
      <name val="Arial"/>
      <family val="2"/>
    </font>
    <font>
      <b/>
      <sz val="10"/>
      <color indexed="8"/>
      <name val="Arial"/>
      <family val="2"/>
    </font>
    <font>
      <sz val="14"/>
      <name val="Arial Narrow"/>
      <family val="2"/>
    </font>
    <font>
      <b/>
      <sz val="11"/>
      <name val="Arial"/>
      <family val="2"/>
    </font>
    <font>
      <b/>
      <sz val="12"/>
      <name val="Arial"/>
      <family val="2"/>
    </font>
    <font>
      <b/>
      <sz val="22"/>
      <name val="Arial"/>
      <family val="2"/>
    </font>
    <font>
      <b/>
      <sz val="11"/>
      <color indexed="16"/>
      <name val="Arial"/>
      <family val="2"/>
    </font>
    <font>
      <sz val="12"/>
      <name val="Arial"/>
      <family val="2"/>
    </font>
    <font>
      <b/>
      <sz val="12"/>
      <name val="Garamond"/>
      <family val="1"/>
    </font>
    <font>
      <sz val="12"/>
      <name val="Garamond"/>
      <family val="1"/>
    </font>
    <font>
      <sz val="14"/>
      <name val="Arial"/>
      <family val="2"/>
    </font>
    <font>
      <sz val="11"/>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b/>
      <sz val="28"/>
      <color theme="1"/>
      <name val="Arial"/>
      <family val="2"/>
    </font>
    <font>
      <sz val="10"/>
      <color theme="1"/>
      <name val="Arial"/>
      <family val="2"/>
    </font>
    <font>
      <sz val="10"/>
      <color theme="1"/>
      <name val="Calibri"/>
      <family val="2"/>
      <scheme val="minor"/>
    </font>
    <font>
      <b/>
      <sz val="10"/>
      <color theme="1"/>
      <name val="Calibri"/>
      <family val="2"/>
      <scheme val="minor"/>
    </font>
    <font>
      <b/>
      <sz val="10"/>
      <color theme="1"/>
      <name val="Arial"/>
      <family val="2"/>
    </font>
    <font>
      <b/>
      <sz val="11"/>
      <color theme="1"/>
      <name val="Arial"/>
      <family val="2"/>
    </font>
    <font>
      <b/>
      <sz val="20"/>
      <color theme="1"/>
      <name val="Arial"/>
      <family val="2"/>
    </font>
    <font>
      <b/>
      <sz val="18"/>
      <color theme="1"/>
      <name val="Calibri"/>
      <family val="2"/>
      <scheme val="minor"/>
    </font>
    <font>
      <b/>
      <sz val="26"/>
      <color theme="1"/>
      <name val="Arial"/>
      <family val="2"/>
    </font>
    <font>
      <sz val="12"/>
      <color rgb="FF000000"/>
      <name val="Arial"/>
      <family val="2"/>
    </font>
    <font>
      <b/>
      <sz val="16"/>
      <name val="Arial"/>
      <family val="2"/>
    </font>
    <font>
      <b/>
      <sz val="12"/>
      <color rgb="FF0070C0"/>
      <name val="Arial"/>
      <family val="2"/>
    </font>
    <font>
      <sz val="12"/>
      <color rgb="FF0070C0"/>
      <name val="Arial"/>
      <family val="2"/>
    </font>
    <font>
      <b/>
      <sz val="14"/>
      <name val="Arial"/>
      <family val="2"/>
    </font>
  </fonts>
  <fills count="24">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theme="8" tint="-0.249977111117893"/>
        <bgColor indexed="64"/>
      </patternFill>
    </fill>
    <fill>
      <patternFill patternType="solid">
        <fgColor rgb="FF0070C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6"/>
        <bgColor indexed="64"/>
      </patternFill>
    </fill>
    <fill>
      <patternFill patternType="solid">
        <fgColor theme="0" tint="-0.249977111117893"/>
        <bgColor indexed="64"/>
      </patternFill>
    </fill>
    <fill>
      <patternFill patternType="solid">
        <fgColor theme="9"/>
        <bgColor indexed="64"/>
      </patternFill>
    </fill>
    <fill>
      <patternFill patternType="solid">
        <fgColor theme="4" tint="0.39997558519241921"/>
        <bgColor indexed="64"/>
      </patternFill>
    </fill>
  </fills>
  <borders count="42">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medium">
        <color indexed="64"/>
      </top>
      <bottom/>
      <diagonal/>
    </border>
    <border>
      <left style="thin">
        <color indexed="64"/>
      </left>
      <right/>
      <top/>
      <bottom style="thin">
        <color indexed="64"/>
      </bottom>
      <diagonal/>
    </border>
    <border>
      <left style="thin">
        <color theme="0"/>
      </left>
      <right style="thin">
        <color theme="0"/>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1">
    <xf numFmtId="0" fontId="0" fillId="0" borderId="0"/>
    <xf numFmtId="0" fontId="2" fillId="2" borderId="0" applyNumberFormat="0" applyBorder="0" applyAlignment="0" applyProtection="0"/>
    <xf numFmtId="164" fontId="14" fillId="0" borderId="0" applyFont="0" applyFill="0" applyBorder="0" applyAlignment="0" applyProtection="0"/>
    <xf numFmtId="165" fontId="2" fillId="0" borderId="0" applyFill="0" applyBorder="0" applyAlignment="0" applyProtection="0"/>
    <xf numFmtId="0" fontId="2" fillId="0" borderId="0"/>
    <xf numFmtId="9" fontId="14"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xf numFmtId="41" fontId="14" fillId="0" borderId="0" applyFont="0" applyFill="0" applyBorder="0" applyAlignment="0" applyProtection="0"/>
  </cellStyleXfs>
  <cellXfs count="313">
    <xf numFmtId="0" fontId="0" fillId="0" borderId="0" xfId="0"/>
    <xf numFmtId="0" fontId="15" fillId="0" borderId="1"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0" fillId="0" borderId="0" xfId="0" applyAlignment="1">
      <alignment wrapText="1"/>
    </xf>
    <xf numFmtId="0" fontId="15" fillId="0" borderId="3" xfId="0" applyFont="1" applyFill="1" applyBorder="1" applyAlignment="1">
      <alignment horizontal="justify" vertical="center" wrapText="1"/>
    </xf>
    <xf numFmtId="0" fontId="15" fillId="0" borderId="2" xfId="0"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5" fillId="0" borderId="5" xfId="0" applyFont="1" applyFill="1" applyBorder="1" applyAlignment="1">
      <alignment horizontal="justify" vertical="center" wrapText="1"/>
    </xf>
    <xf numFmtId="0" fontId="15" fillId="0" borderId="6"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16" fillId="0" borderId="0" xfId="0" applyFont="1" applyAlignment="1">
      <alignment horizontal="justify"/>
    </xf>
    <xf numFmtId="0" fontId="17" fillId="6" borderId="7" xfId="0" applyFont="1" applyFill="1" applyBorder="1" applyAlignment="1">
      <alignment horizontal="justify" vertical="center" wrapText="1"/>
    </xf>
    <xf numFmtId="0" fontId="17" fillId="7" borderId="7" xfId="0" applyFont="1" applyFill="1" applyBorder="1" applyAlignment="1">
      <alignment horizontal="justify" vertical="center" wrapText="1"/>
    </xf>
    <xf numFmtId="0" fontId="5" fillId="8" borderId="2" xfId="0" applyFont="1" applyFill="1" applyBorder="1" applyAlignment="1">
      <alignment horizontal="center" vertical="center" wrapText="1"/>
    </xf>
    <xf numFmtId="0" fontId="5" fillId="8" borderId="2" xfId="0" applyFont="1" applyFill="1" applyBorder="1" applyAlignment="1">
      <alignment horizontal="justify" vertical="center" wrapText="1"/>
    </xf>
    <xf numFmtId="0" fontId="17" fillId="8" borderId="7" xfId="0" applyFont="1" applyFill="1" applyBorder="1" applyAlignment="1">
      <alignment horizontal="justify" vertical="center" wrapText="1"/>
    </xf>
    <xf numFmtId="0" fontId="17" fillId="8" borderId="8" xfId="0" applyFont="1" applyFill="1" applyBorder="1" applyAlignment="1">
      <alignment horizontal="justify" vertical="center" wrapText="1"/>
    </xf>
    <xf numFmtId="0" fontId="5" fillId="9" borderId="9" xfId="0" applyFont="1" applyFill="1" applyBorder="1" applyAlignment="1">
      <alignment horizontal="justify" vertical="center" wrapText="1"/>
    </xf>
    <xf numFmtId="0" fontId="5" fillId="9" borderId="7" xfId="0" applyFont="1" applyFill="1" applyBorder="1" applyAlignment="1">
      <alignment horizontal="justify" vertical="center" wrapText="1"/>
    </xf>
    <xf numFmtId="0" fontId="5" fillId="10" borderId="2" xfId="0" applyFont="1" applyFill="1" applyBorder="1" applyAlignment="1">
      <alignment horizontal="justify" vertical="center" wrapText="1"/>
    </xf>
    <xf numFmtId="0" fontId="5" fillId="10" borderId="7" xfId="0" applyFont="1" applyFill="1" applyBorder="1" applyAlignment="1">
      <alignment horizontal="justify" vertical="center" wrapText="1"/>
    </xf>
    <xf numFmtId="0" fontId="5" fillId="11" borderId="7" xfId="0" applyFont="1" applyFill="1" applyBorder="1" applyAlignment="1">
      <alignment horizontal="justify" vertical="center" wrapText="1"/>
    </xf>
    <xf numFmtId="0" fontId="17" fillId="11" borderId="10" xfId="0" applyFont="1" applyFill="1" applyBorder="1" applyAlignment="1">
      <alignment horizontal="justify" vertical="center" wrapText="1"/>
    </xf>
    <xf numFmtId="0" fontId="17" fillId="11" borderId="7" xfId="0" applyFont="1" applyFill="1" applyBorder="1" applyAlignment="1">
      <alignment horizontal="justify" vertical="center" wrapText="1"/>
    </xf>
    <xf numFmtId="0" fontId="5" fillId="11" borderId="2" xfId="0" applyFont="1" applyFill="1" applyBorder="1" applyAlignment="1">
      <alignment vertical="center" wrapText="1"/>
    </xf>
    <xf numFmtId="0" fontId="17" fillId="12" borderId="9" xfId="0" applyFont="1" applyFill="1" applyBorder="1" applyAlignment="1">
      <alignment horizontal="justify" vertical="center" wrapText="1"/>
    </xf>
    <xf numFmtId="0" fontId="17" fillId="12" borderId="7" xfId="0" applyFont="1" applyFill="1" applyBorder="1" applyAlignment="1">
      <alignment horizontal="justify" vertical="center" wrapText="1"/>
    </xf>
    <xf numFmtId="0" fontId="5" fillId="12" borderId="7" xfId="0" applyFont="1" applyFill="1" applyBorder="1" applyAlignment="1">
      <alignment horizontal="justify" vertical="center" wrapText="1"/>
    </xf>
    <xf numFmtId="0" fontId="18" fillId="12" borderId="7" xfId="0" applyFont="1" applyFill="1" applyBorder="1" applyAlignment="1">
      <alignment horizontal="justify" vertical="center" wrapText="1"/>
    </xf>
    <xf numFmtId="0" fontId="17" fillId="12" borderId="11" xfId="0" applyFont="1" applyFill="1" applyBorder="1" applyAlignment="1">
      <alignment horizontal="left" vertical="center" wrapText="1"/>
    </xf>
    <xf numFmtId="0" fontId="17" fillId="12" borderId="8" xfId="0" applyFont="1" applyFill="1" applyBorder="1" applyAlignment="1">
      <alignment horizontal="justify" vertical="center" wrapText="1"/>
    </xf>
    <xf numFmtId="0" fontId="5" fillId="12" borderId="9" xfId="0" applyFont="1" applyFill="1" applyBorder="1" applyAlignment="1">
      <alignment horizontal="justify" vertical="center" wrapText="1"/>
    </xf>
    <xf numFmtId="0" fontId="5" fillId="12" borderId="8" xfId="0" applyFont="1" applyFill="1" applyBorder="1" applyAlignment="1">
      <alignment horizontal="justify" vertical="center" wrapText="1"/>
    </xf>
    <xf numFmtId="9" fontId="19" fillId="7" borderId="2" xfId="5" applyFont="1" applyFill="1" applyBorder="1" applyAlignment="1" applyProtection="1">
      <alignment horizontal="center" vertical="center" wrapText="1"/>
    </xf>
    <xf numFmtId="0" fontId="20" fillId="7" borderId="2" xfId="0" applyFont="1" applyFill="1" applyBorder="1" applyAlignment="1" applyProtection="1">
      <alignment vertical="center" wrapText="1"/>
    </xf>
    <xf numFmtId="0" fontId="16" fillId="7" borderId="2" xfId="0" applyFont="1" applyFill="1" applyBorder="1" applyAlignment="1" applyProtection="1">
      <alignment vertical="center" wrapText="1"/>
    </xf>
    <xf numFmtId="9" fontId="8" fillId="7" borderId="2" xfId="5" applyFont="1" applyFill="1" applyBorder="1" applyAlignment="1" applyProtection="1">
      <alignment horizontal="center" vertical="center" wrapText="1"/>
    </xf>
    <xf numFmtId="9" fontId="13" fillId="7" borderId="2" xfId="5" applyFont="1" applyFill="1" applyBorder="1" applyAlignment="1" applyProtection="1">
      <alignment horizontal="center" vertical="center" wrapText="1"/>
    </xf>
    <xf numFmtId="0" fontId="6" fillId="7" borderId="2" xfId="0" applyFont="1" applyFill="1" applyBorder="1" applyAlignment="1" applyProtection="1">
      <alignment vertical="center" wrapText="1"/>
    </xf>
    <xf numFmtId="0" fontId="7" fillId="7" borderId="14" xfId="0" applyFont="1" applyFill="1" applyBorder="1" applyAlignment="1" applyProtection="1">
      <alignment horizontal="center" vertical="center" wrapText="1"/>
    </xf>
    <xf numFmtId="0" fontId="21" fillId="7" borderId="0" xfId="0" applyFont="1" applyFill="1" applyProtection="1"/>
    <xf numFmtId="0" fontId="9" fillId="13" borderId="12" xfId="0" applyFont="1" applyFill="1" applyBorder="1" applyAlignment="1" applyProtection="1">
      <alignment horizontal="center" vertical="center" wrapText="1"/>
    </xf>
    <xf numFmtId="0" fontId="3" fillId="7" borderId="0" xfId="0" applyFont="1" applyFill="1" applyBorder="1" applyAlignment="1" applyProtection="1">
      <alignment horizontal="center"/>
    </xf>
    <xf numFmtId="0" fontId="2" fillId="7" borderId="0" xfId="0" applyFont="1" applyFill="1" applyBorder="1" applyAlignment="1" applyProtection="1">
      <alignment horizontal="left" vertical="center" wrapText="1"/>
    </xf>
    <xf numFmtId="0" fontId="4" fillId="7" borderId="0" xfId="0" applyFont="1" applyFill="1" applyBorder="1" applyAlignment="1" applyProtection="1">
      <alignment vertical="center" wrapText="1"/>
    </xf>
    <xf numFmtId="0" fontId="22" fillId="7" borderId="0" xfId="0" applyFont="1" applyFill="1" applyBorder="1" applyAlignment="1" applyProtection="1">
      <alignment vertical="center"/>
    </xf>
    <xf numFmtId="0" fontId="21" fillId="7" borderId="0" xfId="0" applyFont="1" applyFill="1" applyAlignment="1" applyProtection="1">
      <alignment horizontal="center"/>
    </xf>
    <xf numFmtId="0" fontId="21" fillId="7" borderId="0" xfId="0" applyFont="1" applyFill="1" applyAlignment="1" applyProtection="1">
      <alignment horizontal="justify" vertical="center" wrapText="1"/>
    </xf>
    <xf numFmtId="0" fontId="1" fillId="16" borderId="13" xfId="0" applyFont="1" applyFill="1" applyBorder="1" applyAlignment="1" applyProtection="1">
      <alignment horizontal="center" vertical="center" wrapText="1"/>
    </xf>
    <xf numFmtId="0" fontId="1" fillId="16" borderId="5" xfId="0" applyFont="1" applyFill="1" applyBorder="1" applyAlignment="1" applyProtection="1">
      <alignment horizontal="center" vertical="center" wrapText="1"/>
    </xf>
    <xf numFmtId="0" fontId="1" fillId="15" borderId="15" xfId="0" applyFont="1" applyFill="1" applyBorder="1" applyAlignment="1" applyProtection="1">
      <alignment horizontal="center" vertical="center" wrapText="1"/>
    </xf>
    <xf numFmtId="0" fontId="1" fillId="15" borderId="18" xfId="0" applyFont="1" applyFill="1" applyBorder="1" applyAlignment="1" applyProtection="1">
      <alignment horizontal="center" vertical="center" wrapText="1"/>
    </xf>
    <xf numFmtId="0" fontId="1" fillId="15" borderId="7" xfId="0" applyFont="1" applyFill="1" applyBorder="1" applyAlignment="1" applyProtection="1">
      <alignment horizontal="center" vertical="center" wrapText="1"/>
    </xf>
    <xf numFmtId="0" fontId="1" fillId="15" borderId="2" xfId="0" applyFont="1" applyFill="1" applyBorder="1" applyAlignment="1" applyProtection="1">
      <alignment horizontal="center" vertical="center" wrapText="1"/>
    </xf>
    <xf numFmtId="0" fontId="1" fillId="19" borderId="2" xfId="0" applyFont="1" applyFill="1" applyBorder="1" applyAlignment="1" applyProtection="1">
      <alignment horizontal="center" vertical="center" wrapText="1"/>
    </xf>
    <xf numFmtId="0" fontId="1" fillId="16" borderId="19" xfId="0" applyFont="1" applyFill="1" applyBorder="1" applyAlignment="1" applyProtection="1">
      <alignment horizontal="center" vertical="center" wrapText="1"/>
    </xf>
    <xf numFmtId="0" fontId="1" fillId="16" borderId="19" xfId="0" applyFont="1" applyFill="1" applyBorder="1" applyAlignment="1" applyProtection="1">
      <alignment vertical="center" wrapText="1"/>
    </xf>
    <xf numFmtId="0" fontId="1" fillId="15" borderId="21" xfId="0" applyFont="1" applyFill="1" applyBorder="1" applyAlignment="1" applyProtection="1">
      <alignment horizontal="center" vertical="center" wrapText="1"/>
    </xf>
    <xf numFmtId="0" fontId="1" fillId="15" borderId="6" xfId="0" applyFont="1" applyFill="1" applyBorder="1" applyAlignment="1" applyProtection="1">
      <alignment horizontal="center" vertical="center" wrapText="1"/>
    </xf>
    <xf numFmtId="0" fontId="1" fillId="17" borderId="6" xfId="0" applyFont="1" applyFill="1" applyBorder="1" applyAlignment="1" applyProtection="1">
      <alignment horizontal="center" vertical="center" wrapText="1"/>
    </xf>
    <xf numFmtId="0" fontId="1" fillId="18" borderId="6" xfId="0" applyFont="1" applyFill="1" applyBorder="1" applyAlignment="1" applyProtection="1">
      <alignment horizontal="center" vertical="center" wrapText="1"/>
    </xf>
    <xf numFmtId="0" fontId="1" fillId="19" borderId="6" xfId="0" applyFont="1" applyFill="1" applyBorder="1" applyAlignment="1" applyProtection="1">
      <alignment horizontal="center" vertical="center" wrapText="1"/>
    </xf>
    <xf numFmtId="0" fontId="12" fillId="0" borderId="2" xfId="0" applyFont="1" applyFill="1" applyBorder="1" applyAlignment="1" applyProtection="1">
      <alignment horizontal="left" vertical="center" wrapText="1"/>
    </xf>
    <xf numFmtId="0" fontId="1" fillId="21" borderId="2" xfId="0" applyFont="1" applyFill="1" applyBorder="1" applyAlignment="1" applyProtection="1">
      <alignment vertical="center" wrapText="1"/>
    </xf>
    <xf numFmtId="0" fontId="20" fillId="7" borderId="0" xfId="0" applyFont="1" applyFill="1" applyBorder="1" applyAlignment="1" applyProtection="1">
      <alignment vertical="center" wrapText="1"/>
    </xf>
    <xf numFmtId="0" fontId="20" fillId="7" borderId="0" xfId="0" applyFont="1" applyFill="1" applyBorder="1" applyAlignment="1" applyProtection="1">
      <alignment horizontal="justify" vertical="center" wrapText="1"/>
    </xf>
    <xf numFmtId="0" fontId="20" fillId="7" borderId="0" xfId="0" applyFont="1" applyFill="1" applyProtection="1"/>
    <xf numFmtId="9" fontId="2" fillId="7" borderId="0" xfId="5" applyFont="1" applyFill="1" applyBorder="1" applyAlignment="1" applyProtection="1">
      <alignment horizontal="center" vertical="center" wrapText="1"/>
    </xf>
    <xf numFmtId="0" fontId="22" fillId="7" borderId="0" xfId="0" applyFont="1" applyFill="1" applyBorder="1" applyAlignment="1" applyProtection="1">
      <alignment vertical="top" wrapText="1"/>
    </xf>
    <xf numFmtId="0" fontId="22" fillId="7" borderId="0" xfId="0" applyFont="1" applyFill="1" applyBorder="1" applyAlignment="1" applyProtection="1">
      <alignment horizontal="center" vertical="center" wrapText="1"/>
    </xf>
    <xf numFmtId="0" fontId="21" fillId="7" borderId="0" xfId="0" applyFont="1" applyFill="1" applyAlignment="1" applyProtection="1">
      <alignment vertical="top" wrapText="1"/>
    </xf>
    <xf numFmtId="0" fontId="21" fillId="7" borderId="0" xfId="0" applyFont="1" applyFill="1" applyBorder="1" applyAlignment="1" applyProtection="1">
      <alignment horizontal="center"/>
    </xf>
    <xf numFmtId="0" fontId="22" fillId="7" borderId="0" xfId="0" applyFont="1" applyFill="1" applyBorder="1" applyAlignment="1" applyProtection="1">
      <alignment horizontal="center" vertical="center"/>
    </xf>
    <xf numFmtId="0" fontId="1" fillId="7" borderId="0"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24" fillId="20" borderId="2" xfId="0" applyFont="1" applyFill="1" applyBorder="1" applyAlignment="1" applyProtection="1">
      <alignment horizontal="center" vertical="center" wrapText="1"/>
    </xf>
    <xf numFmtId="0" fontId="22" fillId="7" borderId="0" xfId="0" applyFont="1" applyFill="1" applyBorder="1" applyAlignment="1" applyProtection="1">
      <alignment horizontal="justify" vertical="center" wrapText="1"/>
    </xf>
    <xf numFmtId="0" fontId="22" fillId="7" borderId="0" xfId="0" applyFont="1" applyFill="1" applyBorder="1" applyAlignment="1" applyProtection="1">
      <alignment horizontal="right" vertical="center" wrapText="1"/>
    </xf>
    <xf numFmtId="0" fontId="27" fillId="21" borderId="2" xfId="0" applyFont="1" applyFill="1" applyBorder="1" applyAlignment="1" applyProtection="1">
      <alignment horizontal="center" vertical="center" wrapText="1"/>
    </xf>
    <xf numFmtId="0" fontId="25" fillId="2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16" fillId="0" borderId="2" xfId="0" applyFont="1" applyFill="1" applyBorder="1" applyAlignment="1" applyProtection="1">
      <alignment vertical="center" wrapText="1"/>
    </xf>
    <xf numFmtId="0" fontId="10" fillId="0" borderId="2" xfId="0" applyFont="1" applyFill="1" applyBorder="1" applyAlignment="1" applyProtection="1">
      <alignment horizontal="left" vertical="center" wrapText="1"/>
    </xf>
    <xf numFmtId="9" fontId="10" fillId="0" borderId="2" xfId="0" applyNumberFormat="1"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xf>
    <xf numFmtId="0" fontId="16" fillId="0" borderId="2" xfId="0" applyFont="1" applyFill="1" applyBorder="1" applyAlignment="1" applyProtection="1">
      <alignment horizontal="center" vertical="center" wrapText="1"/>
    </xf>
    <xf numFmtId="9" fontId="16" fillId="0" borderId="2" xfId="0" applyNumberFormat="1" applyFont="1" applyFill="1" applyBorder="1" applyAlignment="1" applyProtection="1">
      <alignment horizontal="center" vertical="center" wrapText="1"/>
    </xf>
    <xf numFmtId="9" fontId="16" fillId="0" borderId="2" xfId="0" applyNumberFormat="1" applyFont="1" applyFill="1" applyBorder="1" applyAlignment="1" applyProtection="1">
      <alignment horizontal="center" vertical="center" wrapText="1"/>
      <protection locked="0"/>
    </xf>
    <xf numFmtId="9" fontId="10" fillId="0" borderId="2" xfId="5" applyFont="1" applyFill="1" applyBorder="1" applyAlignment="1" applyProtection="1">
      <alignment horizontal="center" vertical="center" wrapText="1"/>
    </xf>
    <xf numFmtId="9" fontId="16" fillId="0" borderId="2" xfId="5" applyNumberFormat="1" applyFont="1" applyFill="1" applyBorder="1" applyAlignment="1" applyProtection="1">
      <alignment horizontal="center" vertical="center" wrapText="1"/>
    </xf>
    <xf numFmtId="9" fontId="16" fillId="0" borderId="2" xfId="5" applyFont="1" applyFill="1" applyBorder="1" applyAlignment="1" applyProtection="1">
      <alignment horizontal="center" vertical="center" wrapText="1"/>
      <protection locked="0"/>
    </xf>
    <xf numFmtId="0" fontId="10" fillId="0" borderId="2" xfId="5" applyNumberFormat="1" applyFont="1" applyFill="1" applyBorder="1" applyAlignment="1" applyProtection="1">
      <alignment horizontal="center" vertical="center" wrapText="1"/>
    </xf>
    <xf numFmtId="166" fontId="10" fillId="0" borderId="2" xfId="0" applyNumberFormat="1" applyFont="1" applyFill="1" applyBorder="1" applyAlignment="1" applyProtection="1">
      <alignment horizontal="center" vertical="center" wrapText="1"/>
    </xf>
    <xf numFmtId="9" fontId="10" fillId="0" borderId="2" xfId="0" applyNumberFormat="1" applyFont="1" applyFill="1" applyBorder="1" applyAlignment="1" applyProtection="1">
      <alignment horizontal="left" vertical="center" wrapText="1"/>
    </xf>
    <xf numFmtId="10" fontId="16" fillId="0" borderId="2" xfId="0" applyNumberFormat="1" applyFont="1" applyBorder="1" applyAlignment="1" applyProtection="1">
      <alignment horizontal="center" vertical="center" wrapText="1"/>
      <protection locked="0"/>
    </xf>
    <xf numFmtId="9" fontId="16" fillId="0" borderId="2" xfId="5" applyFont="1" applyBorder="1" applyAlignment="1" applyProtection="1">
      <alignment horizontal="center" vertical="center" wrapText="1"/>
      <protection locked="0"/>
    </xf>
    <xf numFmtId="9" fontId="16" fillId="0" borderId="2" xfId="0" applyNumberFormat="1" applyFont="1" applyBorder="1" applyAlignment="1" applyProtection="1">
      <alignment horizontal="center" vertical="center" wrapText="1"/>
      <protection locked="0"/>
    </xf>
    <xf numFmtId="0" fontId="28" fillId="0" borderId="2" xfId="0" applyFont="1" applyFill="1" applyBorder="1" applyAlignment="1" applyProtection="1">
      <alignment vertical="center" wrapText="1"/>
    </xf>
    <xf numFmtId="3" fontId="16" fillId="0" borderId="2" xfId="0" applyNumberFormat="1" applyFont="1" applyFill="1" applyBorder="1" applyAlignment="1" applyProtection="1">
      <alignment horizontal="center" vertical="center"/>
    </xf>
    <xf numFmtId="0" fontId="28" fillId="0" borderId="2" xfId="0"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6" fillId="0" borderId="2" xfId="5" applyNumberFormat="1" applyFont="1" applyFill="1" applyBorder="1" applyAlignment="1" applyProtection="1">
      <alignment horizontal="center" vertical="center" wrapText="1"/>
    </xf>
    <xf numFmtId="0" fontId="15" fillId="0" borderId="2" xfId="0" applyFont="1" applyBorder="1" applyProtection="1"/>
    <xf numFmtId="0" fontId="12" fillId="7" borderId="2" xfId="0" applyFont="1" applyFill="1" applyBorder="1" applyAlignment="1" applyProtection="1">
      <alignment horizontal="left" vertical="center" wrapText="1"/>
    </xf>
    <xf numFmtId="0" fontId="2" fillId="7" borderId="0" xfId="0" applyFont="1" applyFill="1" applyBorder="1" applyAlignment="1" applyProtection="1">
      <alignment horizontal="center" vertical="center" wrapText="1"/>
    </xf>
    <xf numFmtId="0" fontId="22" fillId="15" borderId="6" xfId="0" applyFont="1" applyFill="1" applyBorder="1" applyAlignment="1" applyProtection="1">
      <alignment horizontal="center"/>
    </xf>
    <xf numFmtId="9" fontId="16" fillId="0" borderId="2" xfId="0" applyNumberFormat="1" applyFont="1" applyFill="1" applyBorder="1" applyAlignment="1" applyProtection="1">
      <alignment horizontal="center" vertical="center"/>
    </xf>
    <xf numFmtId="167" fontId="16" fillId="0" borderId="2" xfId="2" applyNumberFormat="1" applyFont="1" applyFill="1" applyBorder="1" applyAlignment="1" applyProtection="1">
      <alignment horizontal="center" vertical="center" wrapText="1"/>
    </xf>
    <xf numFmtId="1" fontId="16" fillId="0" borderId="2" xfId="0" applyNumberFormat="1" applyFont="1" applyFill="1" applyBorder="1" applyAlignment="1" applyProtection="1">
      <alignment horizontal="center" vertical="center" wrapText="1"/>
    </xf>
    <xf numFmtId="0" fontId="20" fillId="7" borderId="2" xfId="0" applyFont="1" applyFill="1" applyBorder="1" applyAlignment="1" applyProtection="1">
      <alignment horizontal="center" vertical="center" wrapText="1"/>
    </xf>
    <xf numFmtId="0" fontId="20" fillId="7" borderId="0" xfId="0" applyFont="1" applyFill="1" applyAlignment="1" applyProtection="1">
      <alignment horizontal="center"/>
    </xf>
    <xf numFmtId="0" fontId="10" fillId="5" borderId="12" xfId="0" applyFont="1" applyFill="1" applyBorder="1" applyAlignment="1" applyProtection="1">
      <alignment horizontal="center" vertical="center" wrapText="1"/>
    </xf>
    <xf numFmtId="0" fontId="0" fillId="0" borderId="34" xfId="0" applyBorder="1"/>
    <xf numFmtId="0" fontId="16" fillId="0" borderId="34" xfId="0" applyFont="1" applyBorder="1"/>
    <xf numFmtId="0" fontId="15" fillId="0" borderId="34" xfId="0" applyFont="1" applyBorder="1"/>
    <xf numFmtId="0" fontId="0" fillId="0" borderId="34" xfId="0" applyBorder="1" applyProtection="1"/>
    <xf numFmtId="0" fontId="0" fillId="0" borderId="34" xfId="0" applyBorder="1" applyAlignment="1">
      <alignment horizontal="center"/>
    </xf>
    <xf numFmtId="0" fontId="0" fillId="0" borderId="37" xfId="0" applyBorder="1"/>
    <xf numFmtId="0" fontId="0" fillId="0" borderId="37" xfId="0" applyBorder="1" applyAlignment="1">
      <alignment horizontal="center"/>
    </xf>
    <xf numFmtId="0" fontId="20" fillId="7" borderId="2" xfId="0" applyFont="1" applyFill="1" applyBorder="1" applyAlignment="1" applyProtection="1">
      <alignment horizontal="justify" vertical="center" wrapText="1"/>
    </xf>
    <xf numFmtId="0" fontId="20" fillId="7" borderId="2" xfId="0" applyFont="1" applyFill="1" applyBorder="1" applyProtection="1"/>
    <xf numFmtId="0" fontId="20" fillId="7" borderId="2" xfId="0" applyFont="1" applyFill="1" applyBorder="1" applyAlignment="1" applyProtection="1">
      <alignment horizontal="center"/>
    </xf>
    <xf numFmtId="0" fontId="23" fillId="7" borderId="2" xfId="0" applyFont="1" applyFill="1" applyBorder="1" applyAlignment="1" applyProtection="1">
      <alignment horizontal="center" vertical="center" wrapText="1"/>
    </xf>
    <xf numFmtId="0" fontId="20" fillId="7" borderId="2" xfId="0" applyFont="1" applyFill="1" applyBorder="1" applyAlignment="1" applyProtection="1">
      <alignment horizontal="center" vertical="top" wrapText="1"/>
    </xf>
    <xf numFmtId="0" fontId="23" fillId="7" borderId="2" xfId="0" applyFont="1" applyFill="1" applyBorder="1" applyAlignment="1" applyProtection="1">
      <alignment horizontal="center" vertical="top" wrapText="1"/>
    </xf>
    <xf numFmtId="9" fontId="7" fillId="0" borderId="2" xfId="5" applyFont="1" applyFill="1" applyBorder="1" applyAlignment="1" applyProtection="1">
      <alignment horizontal="center" vertical="center" wrapText="1"/>
    </xf>
    <xf numFmtId="9" fontId="10" fillId="0" borderId="2" xfId="0" applyNumberFormat="1" applyFont="1" applyFill="1" applyBorder="1" applyAlignment="1" applyProtection="1">
      <alignment horizontal="center" vertical="center"/>
    </xf>
    <xf numFmtId="14" fontId="10" fillId="5" borderId="2" xfId="0" applyNumberFormat="1" applyFont="1" applyFill="1" applyBorder="1" applyAlignment="1" applyProtection="1">
      <alignment horizontal="center" vertical="center" wrapText="1"/>
    </xf>
    <xf numFmtId="10" fontId="29" fillId="17" borderId="2" xfId="5" applyNumberFormat="1"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0" fontId="31" fillId="0" borderId="2" xfId="0" applyFont="1" applyFill="1" applyBorder="1" applyAlignment="1" applyProtection="1">
      <alignment vertical="center" wrapText="1"/>
    </xf>
    <xf numFmtId="166" fontId="31" fillId="0" borderId="2" xfId="5" applyNumberFormat="1"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2" xfId="0" applyFont="1" applyFill="1" applyBorder="1" applyAlignment="1" applyProtection="1">
      <alignment horizontal="left" vertical="center" wrapText="1"/>
    </xf>
    <xf numFmtId="9" fontId="31" fillId="0" borderId="2" xfId="0" applyNumberFormat="1" applyFont="1" applyFill="1" applyBorder="1" applyAlignment="1" applyProtection="1">
      <alignment horizontal="center" vertical="center" wrapText="1"/>
    </xf>
    <xf numFmtId="9" fontId="31" fillId="0" borderId="2" xfId="0" applyNumberFormat="1" applyFont="1" applyFill="1" applyBorder="1" applyAlignment="1" applyProtection="1">
      <alignment horizontal="center" vertical="center" wrapText="1"/>
      <protection locked="0"/>
    </xf>
    <xf numFmtId="9" fontId="30" fillId="0" borderId="2" xfId="5" applyFont="1" applyFill="1" applyBorder="1" applyAlignment="1" applyProtection="1">
      <alignment horizontal="center" vertical="center" wrapText="1"/>
    </xf>
    <xf numFmtId="9" fontId="31" fillId="0" borderId="2" xfId="5" applyFont="1" applyFill="1" applyBorder="1" applyAlignment="1" applyProtection="1">
      <alignment horizontal="center" vertical="center" wrapText="1"/>
      <protection locked="0"/>
    </xf>
    <xf numFmtId="9" fontId="31" fillId="0" borderId="2" xfId="5" applyNumberFormat="1" applyFont="1" applyFill="1" applyBorder="1" applyAlignment="1" applyProtection="1">
      <alignment horizontal="center" vertical="center" wrapText="1"/>
    </xf>
    <xf numFmtId="9" fontId="31" fillId="0" borderId="2" xfId="5" applyFont="1" applyFill="1" applyBorder="1" applyAlignment="1" applyProtection="1">
      <alignment horizontal="center" vertical="center" wrapText="1"/>
    </xf>
    <xf numFmtId="0" fontId="31" fillId="0" borderId="34" xfId="0" applyFont="1" applyBorder="1"/>
    <xf numFmtId="9" fontId="31" fillId="0" borderId="2" xfId="5" applyFont="1" applyFill="1" applyBorder="1" applyAlignment="1" applyProtection="1">
      <alignment horizontal="center" vertical="center"/>
    </xf>
    <xf numFmtId="0" fontId="16" fillId="0" borderId="2" xfId="5" applyNumberFormat="1" applyFont="1" applyFill="1" applyBorder="1" applyAlignment="1" applyProtection="1">
      <alignment horizontal="center" vertical="center" wrapText="1"/>
      <protection locked="0"/>
    </xf>
    <xf numFmtId="10" fontId="16" fillId="0" borderId="2" xfId="5" applyNumberFormat="1" applyFont="1" applyFill="1" applyBorder="1" applyAlignment="1" applyProtection="1">
      <alignment horizontal="center" vertical="center" wrapText="1"/>
      <protection locked="0"/>
    </xf>
    <xf numFmtId="10" fontId="16" fillId="7" borderId="2" xfId="5" applyNumberFormat="1" applyFont="1" applyFill="1" applyBorder="1" applyAlignment="1" applyProtection="1">
      <alignment horizontal="center" vertical="center" wrapText="1"/>
      <protection locked="0"/>
    </xf>
    <xf numFmtId="9" fontId="10" fillId="7" borderId="2" xfId="5" applyFont="1" applyFill="1" applyBorder="1" applyAlignment="1" applyProtection="1">
      <alignment horizontal="center" vertical="center" wrapText="1"/>
    </xf>
    <xf numFmtId="0" fontId="7" fillId="7" borderId="2" xfId="0" applyFont="1" applyFill="1" applyBorder="1" applyAlignment="1" applyProtection="1">
      <alignment horizontal="center" vertical="center" wrapText="1"/>
    </xf>
    <xf numFmtId="0" fontId="2" fillId="7" borderId="2" xfId="0" applyFont="1" applyFill="1" applyBorder="1" applyAlignment="1" applyProtection="1">
      <alignment horizontal="left" vertical="center" wrapText="1"/>
    </xf>
    <xf numFmtId="10" fontId="16" fillId="0" borderId="2" xfId="0" applyNumberFormat="1" applyFont="1" applyFill="1" applyBorder="1" applyAlignment="1" applyProtection="1">
      <alignment horizontal="center" vertical="center" wrapText="1"/>
      <protection locked="0"/>
    </xf>
    <xf numFmtId="10" fontId="32" fillId="7" borderId="0" xfId="5" applyNumberFormat="1" applyFont="1" applyFill="1" applyBorder="1" applyAlignment="1" applyProtection="1">
      <alignment horizontal="center" vertical="center" wrapText="1"/>
    </xf>
    <xf numFmtId="0" fontId="16" fillId="0" borderId="4"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left" vertical="center" wrapText="1"/>
      <protection locked="0"/>
    </xf>
    <xf numFmtId="0" fontId="31" fillId="0" borderId="2" xfId="0" applyFont="1" applyFill="1" applyBorder="1" applyAlignment="1" applyProtection="1">
      <alignment horizontal="left" vertical="center" wrapText="1"/>
      <protection locked="0"/>
    </xf>
    <xf numFmtId="1" fontId="10" fillId="0" borderId="2" xfId="0" applyNumberFormat="1" applyFont="1" applyFill="1" applyBorder="1" applyAlignment="1" applyProtection="1">
      <alignment horizontal="center" vertical="center" wrapText="1"/>
    </xf>
    <xf numFmtId="10" fontId="22" fillId="7" borderId="0" xfId="0" applyNumberFormat="1" applyFont="1" applyFill="1" applyBorder="1" applyAlignment="1" applyProtection="1">
      <alignment horizontal="right" vertical="center" wrapText="1"/>
    </xf>
    <xf numFmtId="10" fontId="0" fillId="0" borderId="34" xfId="0" applyNumberFormat="1" applyBorder="1" applyAlignment="1">
      <alignment horizontal="right"/>
    </xf>
    <xf numFmtId="10" fontId="21" fillId="7" borderId="0" xfId="0" applyNumberFormat="1" applyFont="1" applyFill="1" applyAlignment="1" applyProtection="1">
      <alignment horizontal="right"/>
    </xf>
    <xf numFmtId="10" fontId="3" fillId="7" borderId="0" xfId="0" applyNumberFormat="1" applyFont="1" applyFill="1" applyBorder="1" applyAlignment="1" applyProtection="1">
      <alignment horizontal="right"/>
    </xf>
    <xf numFmtId="10" fontId="4" fillId="7" borderId="0" xfId="0" applyNumberFormat="1" applyFont="1" applyFill="1" applyBorder="1" applyAlignment="1" applyProtection="1">
      <alignment horizontal="right" vertical="center" wrapText="1"/>
    </xf>
    <xf numFmtId="10" fontId="1" fillId="7" borderId="0" xfId="0" applyNumberFormat="1" applyFont="1" applyFill="1" applyBorder="1" applyAlignment="1" applyProtection="1">
      <alignment horizontal="right" vertical="center" wrapText="1"/>
    </xf>
    <xf numFmtId="10" fontId="1" fillId="19" borderId="6" xfId="0" applyNumberFormat="1" applyFont="1" applyFill="1" applyBorder="1" applyAlignment="1" applyProtection="1">
      <alignment horizontal="right" vertical="center" wrapText="1"/>
    </xf>
    <xf numFmtId="41" fontId="16" fillId="0" borderId="2" xfId="10" applyFont="1" applyFill="1" applyBorder="1" applyAlignment="1" applyProtection="1">
      <alignment horizontal="right" vertical="center" wrapText="1"/>
      <protection locked="0"/>
    </xf>
    <xf numFmtId="9" fontId="16" fillId="0" borderId="2" xfId="5" applyNumberFormat="1" applyFont="1" applyFill="1" applyBorder="1" applyAlignment="1" applyProtection="1">
      <alignment horizontal="right" vertical="center" wrapText="1"/>
      <protection locked="0"/>
    </xf>
    <xf numFmtId="9" fontId="16" fillId="0" borderId="2" xfId="0" applyNumberFormat="1" applyFont="1" applyFill="1" applyBorder="1" applyAlignment="1" applyProtection="1">
      <alignment horizontal="right" vertical="center" wrapText="1"/>
      <protection locked="0"/>
    </xf>
    <xf numFmtId="9" fontId="31" fillId="0" borderId="2" xfId="5" applyNumberFormat="1" applyFont="1" applyFill="1" applyBorder="1" applyAlignment="1" applyProtection="1">
      <alignment horizontal="right" vertical="center" wrapText="1"/>
      <protection locked="0"/>
    </xf>
    <xf numFmtId="9" fontId="31" fillId="0" borderId="2" xfId="0" applyNumberFormat="1" applyFont="1" applyFill="1" applyBorder="1" applyAlignment="1" applyProtection="1">
      <alignment horizontal="right" vertical="center" wrapText="1"/>
      <protection locked="0"/>
    </xf>
    <xf numFmtId="9" fontId="0" fillId="0" borderId="34" xfId="5" applyFont="1" applyBorder="1"/>
    <xf numFmtId="9" fontId="21" fillId="7" borderId="0" xfId="5" applyFont="1" applyFill="1" applyProtection="1"/>
    <xf numFmtId="9" fontId="3" fillId="7" borderId="0" xfId="5" applyFont="1" applyFill="1" applyBorder="1" applyAlignment="1" applyProtection="1">
      <alignment horizontal="center"/>
    </xf>
    <xf numFmtId="9" fontId="4" fillId="7" borderId="0" xfId="5" applyFont="1" applyFill="1" applyBorder="1" applyAlignment="1" applyProtection="1">
      <alignment horizontal="center" vertical="center" wrapText="1"/>
    </xf>
    <xf numFmtId="9" fontId="1" fillId="7" borderId="0" xfId="5" applyFont="1" applyFill="1" applyBorder="1" applyAlignment="1" applyProtection="1">
      <alignment horizontal="center" vertical="center" wrapText="1"/>
    </xf>
    <xf numFmtId="9" fontId="1" fillId="9" borderId="6" xfId="5" applyFont="1" applyFill="1" applyBorder="1" applyAlignment="1" applyProtection="1">
      <alignment horizontal="center" vertical="center" wrapText="1"/>
    </xf>
    <xf numFmtId="9" fontId="16" fillId="0" borderId="2" xfId="5" applyFont="1" applyFill="1" applyBorder="1" applyAlignment="1" applyProtection="1">
      <alignment horizontal="center" vertical="center" wrapText="1"/>
    </xf>
    <xf numFmtId="9" fontId="16" fillId="0" borderId="2" xfId="5" applyFont="1" applyFill="1" applyBorder="1" applyAlignment="1" applyProtection="1">
      <alignment horizontal="right" vertical="center" wrapText="1"/>
      <protection locked="0"/>
    </xf>
    <xf numFmtId="9" fontId="16" fillId="0" borderId="4" xfId="5" applyFont="1" applyFill="1" applyBorder="1" applyAlignment="1" applyProtection="1">
      <alignment horizontal="center" vertical="center" wrapText="1"/>
      <protection locked="0"/>
    </xf>
    <xf numFmtId="9" fontId="24" fillId="9" borderId="2" xfId="5" applyFont="1" applyFill="1" applyBorder="1" applyAlignment="1" applyProtection="1">
      <alignment horizontal="center" vertical="center" wrapText="1"/>
    </xf>
    <xf numFmtId="9" fontId="29" fillId="17" borderId="2" xfId="5" applyFont="1" applyFill="1" applyBorder="1" applyAlignment="1" applyProtection="1">
      <alignment horizontal="center" vertical="center" wrapText="1"/>
    </xf>
    <xf numFmtId="9" fontId="22" fillId="7" borderId="0" xfId="5" applyFont="1" applyFill="1" applyBorder="1" applyAlignment="1" applyProtection="1">
      <alignment horizontal="right" vertical="center" wrapText="1"/>
    </xf>
    <xf numFmtId="9" fontId="22" fillId="7" borderId="0" xfId="5" applyFont="1" applyFill="1" applyBorder="1" applyAlignment="1" applyProtection="1">
      <alignment horizontal="center" vertical="center" wrapText="1"/>
    </xf>
    <xf numFmtId="9" fontId="22" fillId="7" borderId="0" xfId="5" applyFont="1" applyFill="1" applyBorder="1" applyAlignment="1" applyProtection="1">
      <alignment horizontal="justify" vertical="center" wrapText="1"/>
    </xf>
    <xf numFmtId="9" fontId="21" fillId="7" borderId="0" xfId="5" applyFont="1" applyFill="1" applyAlignment="1" applyProtection="1">
      <alignment vertical="top" wrapText="1"/>
    </xf>
    <xf numFmtId="0" fontId="10" fillId="0" borderId="2" xfId="0" applyFont="1" applyFill="1" applyBorder="1" applyAlignment="1" applyProtection="1">
      <alignment horizontal="left" vertical="center" wrapText="1"/>
      <protection locked="0"/>
    </xf>
    <xf numFmtId="0" fontId="10" fillId="0" borderId="2" xfId="5" applyNumberFormat="1" applyFont="1" applyFill="1" applyBorder="1" applyAlignment="1" applyProtection="1">
      <alignment horizontal="left" vertical="center" wrapText="1"/>
      <protection locked="0"/>
    </xf>
    <xf numFmtId="0" fontId="10" fillId="0" borderId="2" xfId="0" applyFont="1" applyFill="1" applyBorder="1" applyAlignment="1" applyProtection="1">
      <alignment vertical="center" wrapText="1"/>
    </xf>
    <xf numFmtId="0" fontId="16" fillId="0" borderId="2" xfId="0" applyFont="1" applyFill="1" applyBorder="1" applyAlignment="1" applyProtection="1">
      <alignment horizontal="left" vertical="center" wrapText="1"/>
    </xf>
    <xf numFmtId="0" fontId="16" fillId="0" borderId="2" xfId="0" applyFont="1" applyFill="1" applyBorder="1" applyAlignment="1" applyProtection="1">
      <alignment horizontal="left" vertical="center"/>
    </xf>
    <xf numFmtId="0" fontId="28" fillId="0" borderId="2" xfId="0" applyFont="1" applyFill="1" applyBorder="1" applyAlignment="1" applyProtection="1">
      <alignment horizontal="left" vertical="center" wrapText="1"/>
    </xf>
    <xf numFmtId="0" fontId="16" fillId="7" borderId="2" xfId="0" applyFont="1" applyFill="1" applyBorder="1" applyAlignment="1" applyProtection="1">
      <alignment horizontal="left" vertical="center" wrapText="1"/>
    </xf>
    <xf numFmtId="9" fontId="16" fillId="0" borderId="2" xfId="0" applyNumberFormat="1" applyFont="1" applyFill="1" applyBorder="1" applyAlignment="1" applyProtection="1">
      <alignment vertical="center" wrapText="1"/>
    </xf>
    <xf numFmtId="0" fontId="31" fillId="0" borderId="2" xfId="0" applyFont="1" applyFill="1" applyBorder="1" applyAlignment="1" applyProtection="1">
      <alignment vertical="center"/>
    </xf>
    <xf numFmtId="0" fontId="21" fillId="7" borderId="0" xfId="0" applyFont="1" applyFill="1" applyAlignment="1" applyProtection="1">
      <alignment horizontal="left"/>
    </xf>
    <xf numFmtId="0" fontId="22" fillId="7" borderId="0" xfId="0" applyFont="1" applyFill="1" applyBorder="1" applyAlignment="1" applyProtection="1">
      <alignment horizontal="left" vertical="center"/>
    </xf>
    <xf numFmtId="0" fontId="21" fillId="7" borderId="0" xfId="0" applyFont="1" applyFill="1" applyBorder="1" applyAlignment="1" applyProtection="1">
      <alignment horizontal="left"/>
    </xf>
    <xf numFmtId="0" fontId="1" fillId="15" borderId="6" xfId="0" applyFont="1" applyFill="1" applyBorder="1" applyAlignment="1" applyProtection="1">
      <alignment horizontal="left" vertical="center" wrapText="1"/>
    </xf>
    <xf numFmtId="0" fontId="20" fillId="7" borderId="2" xfId="0" applyFont="1" applyFill="1" applyBorder="1" applyAlignment="1" applyProtection="1">
      <alignment horizontal="left" vertical="center" wrapText="1"/>
    </xf>
    <xf numFmtId="0" fontId="20" fillId="7" borderId="0" xfId="0" applyFont="1" applyFill="1" applyAlignment="1" applyProtection="1">
      <alignment horizontal="left"/>
    </xf>
    <xf numFmtId="0" fontId="20" fillId="7" borderId="2" xfId="0" applyFont="1" applyFill="1" applyBorder="1" applyAlignment="1" applyProtection="1">
      <alignment horizontal="left"/>
    </xf>
    <xf numFmtId="0" fontId="23" fillId="7" borderId="2" xfId="0" applyFont="1" applyFill="1" applyBorder="1" applyAlignment="1" applyProtection="1">
      <alignment horizontal="left" vertical="center" wrapText="1"/>
    </xf>
    <xf numFmtId="0" fontId="23" fillId="7" borderId="2" xfId="0" applyFont="1" applyFill="1" applyBorder="1" applyAlignment="1" applyProtection="1">
      <alignment horizontal="left" vertical="top" wrapText="1"/>
    </xf>
    <xf numFmtId="0" fontId="0" fillId="0" borderId="37" xfId="0" applyBorder="1" applyAlignment="1">
      <alignment horizontal="left"/>
    </xf>
    <xf numFmtId="0" fontId="0" fillId="0" borderId="34" xfId="0" applyBorder="1" applyAlignment="1">
      <alignment horizontal="left"/>
    </xf>
    <xf numFmtId="0" fontId="3" fillId="7" borderId="0" xfId="0" applyFont="1" applyFill="1" applyBorder="1" applyAlignment="1" applyProtection="1">
      <alignment horizontal="left"/>
    </xf>
    <xf numFmtId="0" fontId="4" fillId="7" borderId="0" xfId="0" applyFont="1" applyFill="1" applyBorder="1" applyAlignment="1" applyProtection="1">
      <alignment horizontal="left" vertical="center" wrapText="1"/>
    </xf>
    <xf numFmtId="0" fontId="1" fillId="7" borderId="0" xfId="0" applyFont="1" applyFill="1" applyBorder="1" applyAlignment="1" applyProtection="1">
      <alignment horizontal="left" vertical="center" wrapText="1"/>
    </xf>
    <xf numFmtId="0" fontId="1" fillId="17" borderId="6" xfId="0" applyFont="1" applyFill="1" applyBorder="1" applyAlignment="1" applyProtection="1">
      <alignment horizontal="left" vertical="center" wrapText="1"/>
    </xf>
    <xf numFmtId="9" fontId="10" fillId="0" borderId="2" xfId="5" applyFont="1" applyFill="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9" fontId="31" fillId="0" borderId="2" xfId="5" applyFont="1" applyFill="1" applyBorder="1" applyAlignment="1" applyProtection="1">
      <alignment horizontal="left" vertical="center" wrapText="1"/>
      <protection locked="0"/>
    </xf>
    <xf numFmtId="9" fontId="2" fillId="7" borderId="2" xfId="5" applyFont="1" applyFill="1" applyBorder="1" applyAlignment="1" applyProtection="1">
      <alignment horizontal="left" vertical="center" wrapText="1"/>
    </xf>
    <xf numFmtId="0" fontId="1" fillId="18" borderId="6" xfId="0" applyFont="1" applyFill="1" applyBorder="1" applyAlignment="1" applyProtection="1">
      <alignment horizontal="left" vertical="center" wrapText="1"/>
    </xf>
    <xf numFmtId="0" fontId="16" fillId="7" borderId="2" xfId="0" applyFont="1" applyFill="1" applyBorder="1" applyAlignment="1" applyProtection="1">
      <alignment horizontal="left" vertical="center" wrapText="1"/>
      <protection locked="0"/>
    </xf>
    <xf numFmtId="9" fontId="31" fillId="0" borderId="2" xfId="5" applyFont="1" applyFill="1" applyBorder="1" applyAlignment="1" applyProtection="1">
      <alignment horizontal="left" vertical="center" wrapText="1"/>
    </xf>
    <xf numFmtId="0" fontId="10" fillId="0" borderId="2" xfId="5" applyNumberFormat="1" applyFont="1" applyFill="1" applyBorder="1" applyAlignment="1" applyProtection="1">
      <alignment horizontal="left" vertical="center" wrapText="1"/>
    </xf>
    <xf numFmtId="9" fontId="10" fillId="0" borderId="2" xfId="5" applyFont="1" applyFill="1" applyBorder="1" applyAlignment="1" applyProtection="1">
      <alignment horizontal="left" vertical="center" wrapText="1"/>
    </xf>
    <xf numFmtId="0" fontId="1" fillId="9" borderId="6" xfId="0" applyFont="1" applyFill="1" applyBorder="1" applyAlignment="1" applyProtection="1">
      <alignment horizontal="left" vertical="center" wrapText="1"/>
    </xf>
    <xf numFmtId="0" fontId="25" fillId="20" borderId="2" xfId="0" applyFont="1" applyFill="1" applyBorder="1" applyAlignment="1" applyProtection="1">
      <alignment horizontal="left" vertical="center" wrapText="1"/>
    </xf>
    <xf numFmtId="0" fontId="1" fillId="19" borderId="28" xfId="0" applyFont="1" applyFill="1" applyBorder="1" applyAlignment="1" applyProtection="1">
      <alignment horizontal="left" vertical="center" wrapText="1"/>
    </xf>
    <xf numFmtId="9" fontId="2" fillId="7" borderId="14" xfId="5" applyFont="1" applyFill="1" applyBorder="1" applyAlignment="1" applyProtection="1">
      <alignment horizontal="left" vertical="center" wrapText="1"/>
    </xf>
    <xf numFmtId="0" fontId="10" fillId="5" borderId="2" xfId="0" applyFont="1" applyFill="1" applyBorder="1" applyAlignment="1" applyProtection="1">
      <alignment horizontal="center" vertical="center" wrapText="1"/>
    </xf>
    <xf numFmtId="0" fontId="9" fillId="13" borderId="2" xfId="0" applyFont="1" applyFill="1" applyBorder="1" applyAlignment="1" applyProtection="1">
      <alignment horizontal="center" vertical="center" wrapText="1"/>
    </xf>
    <xf numFmtId="0" fontId="1" fillId="14" borderId="17" xfId="0" applyFont="1" applyFill="1" applyBorder="1" applyAlignment="1" applyProtection="1">
      <alignment horizontal="center" vertical="center" wrapText="1"/>
    </xf>
    <xf numFmtId="0" fontId="1" fillId="15" borderId="20" xfId="0" applyFont="1" applyFill="1" applyBorder="1" applyAlignment="1" applyProtection="1">
      <alignment horizontal="center" vertical="center" wrapText="1"/>
    </xf>
    <xf numFmtId="0" fontId="1" fillId="15" borderId="11"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31" fillId="0" borderId="2" xfId="5" applyNumberFormat="1" applyFont="1" applyFill="1" applyBorder="1" applyAlignment="1" applyProtection="1">
      <alignment horizontal="center" vertical="center" wrapText="1"/>
    </xf>
    <xf numFmtId="0" fontId="31" fillId="0" borderId="2" xfId="5" applyNumberFormat="1" applyFont="1" applyFill="1" applyBorder="1" applyAlignment="1" applyProtection="1">
      <alignment horizontal="center" vertical="center" wrapText="1"/>
      <protection locked="0"/>
    </xf>
    <xf numFmtId="0" fontId="31" fillId="0" borderId="2" xfId="0" applyNumberFormat="1" applyFont="1" applyFill="1" applyBorder="1" applyAlignment="1" applyProtection="1">
      <alignment horizontal="center" vertical="center" wrapText="1"/>
    </xf>
    <xf numFmtId="0" fontId="31" fillId="0" borderId="2" xfId="5" applyNumberFormat="1" applyFont="1" applyFill="1" applyBorder="1" applyAlignment="1" applyProtection="1">
      <alignment horizontal="right" vertical="center" wrapText="1"/>
      <protection locked="0"/>
    </xf>
    <xf numFmtId="0" fontId="10" fillId="5" borderId="6" xfId="0" applyFont="1" applyFill="1" applyBorder="1" applyAlignment="1" applyProtection="1">
      <alignment horizontal="center" vertical="center" wrapText="1"/>
    </xf>
    <xf numFmtId="14" fontId="10" fillId="5" borderId="6" xfId="0" applyNumberFormat="1" applyFont="1" applyFill="1" applyBorder="1" applyAlignment="1" applyProtection="1">
      <alignment horizontal="center" vertical="center" wrapText="1"/>
    </xf>
    <xf numFmtId="0" fontId="10" fillId="5" borderId="41" xfId="0" applyFont="1" applyFill="1" applyBorder="1" applyAlignment="1" applyProtection="1">
      <alignment horizontal="center" vertical="center" wrapText="1"/>
    </xf>
    <xf numFmtId="14" fontId="10" fillId="5" borderId="41" xfId="0" applyNumberFormat="1" applyFont="1" applyFill="1" applyBorder="1" applyAlignment="1" applyProtection="1">
      <alignment horizontal="center" vertical="center" wrapText="1"/>
    </xf>
    <xf numFmtId="9" fontId="29" fillId="17" borderId="2" xfId="5" applyNumberFormat="1" applyFont="1" applyFill="1" applyBorder="1" applyAlignment="1" applyProtection="1">
      <alignment horizontal="center" vertical="center" wrapText="1"/>
    </xf>
    <xf numFmtId="0" fontId="24" fillId="17" borderId="14" xfId="0" applyFont="1" applyFill="1" applyBorder="1" applyAlignment="1" applyProtection="1">
      <alignment horizontal="center" vertical="center" wrapText="1"/>
    </xf>
    <xf numFmtId="0" fontId="24" fillId="17" borderId="7" xfId="0" applyFont="1" applyFill="1" applyBorder="1" applyAlignment="1" applyProtection="1">
      <alignment horizontal="center" vertical="center" wrapText="1"/>
    </xf>
    <xf numFmtId="0" fontId="24" fillId="22" borderId="14" xfId="0" applyFont="1" applyFill="1" applyBorder="1" applyAlignment="1" applyProtection="1">
      <alignment horizontal="center" vertical="center" wrapText="1"/>
    </xf>
    <xf numFmtId="0" fontId="24" fillId="22" borderId="7" xfId="0" applyFont="1" applyFill="1" applyBorder="1" applyAlignment="1" applyProtection="1">
      <alignment horizontal="center" vertical="center" wrapText="1"/>
    </xf>
    <xf numFmtId="0" fontId="1" fillId="9" borderId="27" xfId="0" applyFont="1" applyFill="1" applyBorder="1" applyAlignment="1" applyProtection="1">
      <alignment horizontal="center" vertical="center" wrapText="1"/>
    </xf>
    <xf numFmtId="0" fontId="1" fillId="9" borderId="4" xfId="0" applyFont="1" applyFill="1" applyBorder="1" applyAlignment="1" applyProtection="1">
      <alignment horizontal="center" vertical="center" wrapText="1"/>
    </xf>
    <xf numFmtId="0" fontId="1" fillId="19" borderId="27"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18" borderId="27" xfId="0" applyFont="1" applyFill="1" applyBorder="1" applyAlignment="1" applyProtection="1">
      <alignment horizontal="center" vertical="center" wrapText="1"/>
    </xf>
    <xf numFmtId="0" fontId="1" fillId="18" borderId="4" xfId="0" applyFont="1" applyFill="1" applyBorder="1" applyAlignment="1" applyProtection="1">
      <alignment horizontal="center" vertical="center" wrapText="1"/>
    </xf>
    <xf numFmtId="0" fontId="1" fillId="17" borderId="27" xfId="0" applyFont="1" applyFill="1" applyBorder="1" applyAlignment="1" applyProtection="1">
      <alignment horizontal="center" vertical="center" wrapText="1"/>
    </xf>
    <xf numFmtId="0" fontId="1" fillId="17" borderId="4" xfId="0" applyFont="1" applyFill="1" applyBorder="1" applyAlignment="1" applyProtection="1">
      <alignment horizontal="center" vertical="center" wrapText="1"/>
    </xf>
    <xf numFmtId="0" fontId="4" fillId="17" borderId="6" xfId="0" applyFont="1" applyFill="1" applyBorder="1" applyAlignment="1" applyProtection="1">
      <alignment horizontal="center" vertical="center" wrapText="1"/>
    </xf>
    <xf numFmtId="0" fontId="4" fillId="17" borderId="4" xfId="0" applyFont="1" applyFill="1" applyBorder="1" applyAlignment="1" applyProtection="1">
      <alignment horizontal="center" vertical="center" wrapText="1"/>
    </xf>
    <xf numFmtId="10" fontId="1" fillId="19" borderId="27" xfId="0" applyNumberFormat="1" applyFont="1" applyFill="1" applyBorder="1" applyAlignment="1" applyProtection="1">
      <alignment horizontal="right" vertical="center" wrapText="1"/>
    </xf>
    <xf numFmtId="10" fontId="1" fillId="19" borderId="4" xfId="0" applyNumberFormat="1" applyFont="1" applyFill="1" applyBorder="1" applyAlignment="1" applyProtection="1">
      <alignment horizontal="right" vertical="center" wrapText="1"/>
    </xf>
    <xf numFmtId="0" fontId="1" fillId="19" borderId="35" xfId="0" applyFont="1" applyFill="1" applyBorder="1" applyAlignment="1" applyProtection="1">
      <alignment horizontal="center" vertical="center" wrapText="1"/>
    </xf>
    <xf numFmtId="0" fontId="1" fillId="19" borderId="36" xfId="0" applyFont="1" applyFill="1" applyBorder="1" applyAlignment="1" applyProtection="1">
      <alignment horizontal="center" vertical="center" wrapText="1"/>
    </xf>
    <xf numFmtId="9" fontId="1" fillId="9" borderId="27" xfId="5" applyFont="1" applyFill="1" applyBorder="1" applyAlignment="1" applyProtection="1">
      <alignment horizontal="center" vertical="center" wrapText="1"/>
    </xf>
    <xf numFmtId="9" fontId="1" fillId="9" borderId="4" xfId="5" applyFont="1" applyFill="1" applyBorder="1" applyAlignment="1" applyProtection="1">
      <alignment horizontal="center" vertical="center" wrapText="1"/>
    </xf>
    <xf numFmtId="0" fontId="4" fillId="17" borderId="14" xfId="0" applyFont="1" applyFill="1" applyBorder="1" applyAlignment="1" applyProtection="1">
      <alignment horizontal="center" vertical="center" wrapText="1"/>
    </xf>
    <xf numFmtId="0" fontId="4" fillId="17" borderId="15" xfId="0" applyFont="1" applyFill="1" applyBorder="1" applyAlignment="1" applyProtection="1">
      <alignment horizontal="center" vertical="center" wrapText="1"/>
    </xf>
    <xf numFmtId="0" fontId="4" fillId="17" borderId="7" xfId="0" applyFont="1" applyFill="1" applyBorder="1" applyAlignment="1" applyProtection="1">
      <alignment horizontal="center" vertical="center" wrapText="1"/>
    </xf>
    <xf numFmtId="0" fontId="4" fillId="18" borderId="14" xfId="0" applyFont="1" applyFill="1" applyBorder="1" applyAlignment="1" applyProtection="1">
      <alignment horizontal="center" vertical="center" wrapText="1"/>
    </xf>
    <xf numFmtId="0" fontId="4" fillId="18" borderId="15" xfId="0" applyFont="1" applyFill="1" applyBorder="1" applyAlignment="1" applyProtection="1">
      <alignment horizontal="center" vertical="center" wrapText="1"/>
    </xf>
    <xf numFmtId="0" fontId="4" fillId="18" borderId="7" xfId="0" applyFont="1" applyFill="1" applyBorder="1" applyAlignment="1" applyProtection="1">
      <alignment horizontal="center" vertical="center" wrapText="1"/>
    </xf>
    <xf numFmtId="0" fontId="4" fillId="9" borderId="14" xfId="0" applyFont="1" applyFill="1" applyBorder="1" applyAlignment="1" applyProtection="1">
      <alignment horizontal="center" vertical="center" wrapText="1"/>
    </xf>
    <xf numFmtId="0" fontId="4" fillId="9" borderId="15" xfId="0" applyFont="1" applyFill="1" applyBorder="1" applyAlignment="1" applyProtection="1">
      <alignment horizontal="center" vertical="center" wrapText="1"/>
    </xf>
    <xf numFmtId="0" fontId="4" fillId="9" borderId="7" xfId="0" applyFont="1" applyFill="1" applyBorder="1" applyAlignment="1" applyProtection="1">
      <alignment horizontal="center" vertical="center" wrapText="1"/>
    </xf>
    <xf numFmtId="0" fontId="4" fillId="19" borderId="14" xfId="0" applyFont="1" applyFill="1" applyBorder="1" applyAlignment="1" applyProtection="1">
      <alignment horizontal="center" vertical="center" wrapText="1"/>
    </xf>
    <xf numFmtId="0" fontId="4" fillId="19" borderId="15" xfId="0" applyFont="1" applyFill="1" applyBorder="1" applyAlignment="1" applyProtection="1">
      <alignment horizontal="center" vertical="center" wrapText="1"/>
    </xf>
    <xf numFmtId="0" fontId="4" fillId="19" borderId="7" xfId="0" applyFont="1" applyFill="1" applyBorder="1" applyAlignment="1" applyProtection="1">
      <alignment horizontal="center" vertical="center" wrapText="1"/>
    </xf>
    <xf numFmtId="0" fontId="4" fillId="17" borderId="28" xfId="0" applyFont="1" applyFill="1" applyBorder="1" applyAlignment="1" applyProtection="1">
      <alignment horizontal="center" vertical="center" wrapText="1"/>
    </xf>
    <xf numFmtId="0" fontId="4" fillId="17" borderId="20" xfId="0" applyFont="1" applyFill="1" applyBorder="1" applyAlignment="1" applyProtection="1">
      <alignment horizontal="center" vertical="center" wrapText="1"/>
    </xf>
    <xf numFmtId="0" fontId="4" fillId="17" borderId="11" xfId="0" applyFont="1" applyFill="1" applyBorder="1" applyAlignment="1" applyProtection="1">
      <alignment horizontal="center" vertical="center" wrapText="1"/>
    </xf>
    <xf numFmtId="0" fontId="4" fillId="18" borderId="25" xfId="0" applyFont="1" applyFill="1" applyBorder="1" applyAlignment="1" applyProtection="1">
      <alignment horizontal="center" vertical="center" wrapText="1"/>
    </xf>
    <xf numFmtId="0" fontId="4" fillId="18" borderId="26" xfId="0" applyFont="1" applyFill="1" applyBorder="1" applyAlignment="1" applyProtection="1">
      <alignment horizontal="center" vertical="center" wrapText="1"/>
    </xf>
    <xf numFmtId="0" fontId="4" fillId="18" borderId="8" xfId="0" applyFont="1" applyFill="1" applyBorder="1" applyAlignment="1" applyProtection="1">
      <alignment horizontal="center" vertical="center" wrapText="1"/>
    </xf>
    <xf numFmtId="0" fontId="4" fillId="17" borderId="25" xfId="0" applyFont="1" applyFill="1" applyBorder="1" applyAlignment="1" applyProtection="1">
      <alignment horizontal="center" vertical="center" wrapText="1"/>
    </xf>
    <xf numFmtId="0" fontId="4" fillId="17" borderId="26" xfId="0" applyFont="1" applyFill="1" applyBorder="1" applyAlignment="1" applyProtection="1">
      <alignment horizontal="center" vertical="center" wrapText="1"/>
    </xf>
    <xf numFmtId="0" fontId="4" fillId="17" borderId="8" xfId="0" applyFont="1" applyFill="1" applyBorder="1" applyAlignment="1" applyProtection="1">
      <alignment horizontal="center" vertical="center" wrapText="1"/>
    </xf>
    <xf numFmtId="0" fontId="4" fillId="9" borderId="25" xfId="0" applyFont="1" applyFill="1" applyBorder="1" applyAlignment="1" applyProtection="1">
      <alignment horizontal="center" vertical="center" wrapText="1"/>
    </xf>
    <xf numFmtId="0" fontId="4" fillId="9" borderId="26" xfId="0" applyFont="1" applyFill="1" applyBorder="1" applyAlignment="1" applyProtection="1">
      <alignment horizontal="center" vertical="center" wrapText="1"/>
    </xf>
    <xf numFmtId="0" fontId="4" fillId="9" borderId="8" xfId="0" applyFont="1" applyFill="1" applyBorder="1" applyAlignment="1" applyProtection="1">
      <alignment horizontal="center" vertical="center" wrapText="1"/>
    </xf>
    <xf numFmtId="0" fontId="4" fillId="19" borderId="25" xfId="0" applyFont="1" applyFill="1" applyBorder="1" applyAlignment="1" applyProtection="1">
      <alignment horizontal="center" vertical="center" wrapText="1"/>
    </xf>
    <xf numFmtId="0" fontId="4" fillId="19" borderId="26" xfId="0" applyFont="1" applyFill="1" applyBorder="1" applyAlignment="1" applyProtection="1">
      <alignment horizontal="center" vertical="center" wrapText="1"/>
    </xf>
    <xf numFmtId="0" fontId="4" fillId="19" borderId="8"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4" fillId="16" borderId="22" xfId="0" applyFont="1" applyFill="1" applyBorder="1" applyAlignment="1" applyProtection="1">
      <alignment horizontal="center" vertical="center" wrapText="1"/>
    </xf>
    <xf numFmtId="0" fontId="4" fillId="16" borderId="31" xfId="0" applyFont="1" applyFill="1" applyBorder="1" applyAlignment="1" applyProtection="1">
      <alignment horizontal="center" vertical="center" wrapText="1"/>
    </xf>
    <xf numFmtId="0" fontId="4" fillId="16" borderId="23" xfId="0" applyFont="1" applyFill="1" applyBorder="1" applyAlignment="1" applyProtection="1">
      <alignment horizontal="center" vertical="center" wrapText="1"/>
    </xf>
    <xf numFmtId="0" fontId="4" fillId="16" borderId="32" xfId="0" applyFont="1" applyFill="1" applyBorder="1" applyAlignment="1" applyProtection="1">
      <alignment horizontal="center" vertical="center" wrapText="1"/>
    </xf>
    <xf numFmtId="0" fontId="4" fillId="16" borderId="24" xfId="0" applyFont="1" applyFill="1" applyBorder="1" applyAlignment="1" applyProtection="1">
      <alignment horizontal="center" vertical="center" wrapText="1"/>
    </xf>
    <xf numFmtId="0" fontId="4" fillId="16" borderId="33" xfId="0" applyFont="1" applyFill="1" applyBorder="1" applyAlignment="1" applyProtection="1">
      <alignment horizontal="center" vertical="center" wrapText="1"/>
    </xf>
    <xf numFmtId="0" fontId="1" fillId="14" borderId="16" xfId="0" applyFont="1" applyFill="1" applyBorder="1" applyAlignment="1" applyProtection="1">
      <alignment horizontal="center" vertical="center" wrapText="1"/>
    </xf>
    <xf numFmtId="0" fontId="1" fillId="14" borderId="17" xfId="0" applyFont="1" applyFill="1" applyBorder="1" applyAlignment="1" applyProtection="1">
      <alignment horizontal="center" vertical="center" wrapText="1"/>
    </xf>
    <xf numFmtId="0" fontId="1" fillId="15" borderId="29" xfId="0" applyFont="1" applyFill="1" applyBorder="1" applyAlignment="1" applyProtection="1">
      <alignment horizontal="center" vertical="center" wrapText="1"/>
    </xf>
    <xf numFmtId="0" fontId="1" fillId="15" borderId="20" xfId="0" applyFont="1" applyFill="1" applyBorder="1" applyAlignment="1" applyProtection="1">
      <alignment horizontal="center" vertical="center" wrapText="1"/>
    </xf>
    <xf numFmtId="0" fontId="1" fillId="15" borderId="11" xfId="0" applyFont="1" applyFill="1" applyBorder="1" applyAlignment="1" applyProtection="1">
      <alignment horizontal="center" vertical="center" wrapText="1"/>
    </xf>
    <xf numFmtId="0" fontId="1" fillId="15" borderId="23" xfId="0" applyFont="1" applyFill="1" applyBorder="1" applyAlignment="1" applyProtection="1">
      <alignment horizontal="center" vertical="center" wrapText="1"/>
    </xf>
    <xf numFmtId="0" fontId="1" fillId="15" borderId="0" xfId="0" applyFont="1" applyFill="1" applyBorder="1" applyAlignment="1" applyProtection="1">
      <alignment horizontal="center" vertical="center" wrapText="1"/>
    </xf>
    <xf numFmtId="0" fontId="1" fillId="15" borderId="30" xfId="0" applyFont="1" applyFill="1" applyBorder="1" applyAlignment="1" applyProtection="1">
      <alignment horizontal="center" vertical="center" wrapText="1"/>
    </xf>
    <xf numFmtId="0" fontId="10" fillId="5" borderId="41" xfId="0" applyFont="1" applyFill="1" applyBorder="1" applyAlignment="1" applyProtection="1">
      <alignment horizontal="center" vertical="center" wrapText="1"/>
    </xf>
    <xf numFmtId="0" fontId="10" fillId="5" borderId="40" xfId="0" applyFont="1" applyFill="1" applyBorder="1" applyAlignment="1" applyProtection="1">
      <alignment horizontal="center" vertical="center" wrapText="1"/>
    </xf>
    <xf numFmtId="22" fontId="26" fillId="23" borderId="14" xfId="0" applyNumberFormat="1" applyFont="1" applyFill="1" applyBorder="1" applyAlignment="1" applyProtection="1">
      <alignment horizontal="center" vertical="center"/>
    </xf>
    <xf numFmtId="22" fontId="26" fillId="23" borderId="15" xfId="0" applyNumberFormat="1" applyFont="1" applyFill="1" applyBorder="1" applyAlignment="1" applyProtection="1">
      <alignment horizontal="center" vertical="center"/>
    </xf>
    <xf numFmtId="22" fontId="26" fillId="23" borderId="7" xfId="0" applyNumberFormat="1" applyFont="1" applyFill="1" applyBorder="1" applyAlignment="1" applyProtection="1">
      <alignment horizontal="center" vertical="center"/>
    </xf>
    <xf numFmtId="0" fontId="26" fillId="8" borderId="28" xfId="0" applyFont="1" applyFill="1" applyBorder="1" applyAlignment="1" applyProtection="1">
      <alignment horizontal="center" vertical="center"/>
    </xf>
    <xf numFmtId="0" fontId="26" fillId="8" borderId="20" xfId="0" applyFont="1" applyFill="1" applyBorder="1" applyAlignment="1" applyProtection="1">
      <alignment horizontal="center" vertical="center"/>
    </xf>
    <xf numFmtId="0" fontId="26" fillId="8" borderId="11" xfId="0" applyFont="1" applyFill="1" applyBorder="1" applyAlignment="1" applyProtection="1">
      <alignment horizontal="center" vertical="center"/>
    </xf>
    <xf numFmtId="0" fontId="9" fillId="13" borderId="38" xfId="0" applyFont="1" applyFill="1" applyBorder="1" applyAlignment="1" applyProtection="1">
      <alignment horizontal="center" vertical="center" wrapText="1"/>
    </xf>
    <xf numFmtId="0" fontId="9" fillId="13" borderId="3" xfId="0" applyFont="1" applyFill="1" applyBorder="1" applyAlignment="1" applyProtection="1">
      <alignment horizontal="center" vertical="center" wrapText="1"/>
    </xf>
    <xf numFmtId="0" fontId="9" fillId="13" borderId="39" xfId="0" applyFont="1" applyFill="1" applyBorder="1" applyAlignment="1" applyProtection="1">
      <alignment horizontal="center" vertical="center" wrapText="1"/>
    </xf>
    <xf numFmtId="0" fontId="9" fillId="13" borderId="2" xfId="0" applyFont="1" applyFill="1" applyBorder="1" applyAlignment="1" applyProtection="1">
      <alignment horizontal="center" vertical="center" wrapText="1"/>
    </xf>
    <xf numFmtId="0" fontId="9" fillId="13" borderId="40" xfId="0" applyFont="1" applyFill="1" applyBorder="1" applyAlignment="1" applyProtection="1">
      <alignment horizontal="center" vertical="center" wrapText="1"/>
    </xf>
  </cellXfs>
  <cellStyles count="11">
    <cellStyle name="Amarillo" xfId="1" xr:uid="{00000000-0005-0000-0000-000000000000}"/>
    <cellStyle name="Millares" xfId="2" builtinId="3"/>
    <cellStyle name="Millares [0]" xfId="10" builtinId="6"/>
    <cellStyle name="Millares 2" xfId="3" xr:uid="{00000000-0005-0000-0000-000002000000}"/>
    <cellStyle name="Normal" xfId="0" builtinId="0"/>
    <cellStyle name="Normal 2" xfId="4" xr:uid="{00000000-0005-0000-0000-000004000000}"/>
    <cellStyle name="Porcentaje" xfId="5" builtinId="5"/>
    <cellStyle name="Porcentaje 2" xfId="6" xr:uid="{00000000-0005-0000-0000-000005000000}"/>
    <cellStyle name="Porcentual 2" xfId="7" xr:uid="{00000000-0005-0000-0000-000007000000}"/>
    <cellStyle name="Rojo" xfId="8" xr:uid="{00000000-0005-0000-0000-000008000000}"/>
    <cellStyle name="Verde"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45F08-EB27-4D3A-B98D-BCCD24454328}">
  <dimension ref="A1:AT48"/>
  <sheetViews>
    <sheetView tabSelected="1" topLeftCell="AP35" zoomScale="70" zoomScaleNormal="70" workbookViewId="0">
      <selection activeCell="AR37" sqref="AR37"/>
    </sheetView>
  </sheetViews>
  <sheetFormatPr baseColWidth="10" defaultColWidth="11.42578125" defaultRowHeight="15" x14ac:dyDescent="0.25"/>
  <cols>
    <col min="1" max="1" width="21.28515625" style="115" customWidth="1"/>
    <col min="2" max="2" width="56.7109375" style="115" customWidth="1"/>
    <col min="3" max="3" width="40.5703125" style="115" customWidth="1"/>
    <col min="4" max="4" width="58.28515625" style="115" customWidth="1"/>
    <col min="5" max="5" width="16.7109375" style="115" customWidth="1"/>
    <col min="6" max="6" width="24.28515625" style="115" customWidth="1"/>
    <col min="7" max="7" width="33.85546875" style="115" customWidth="1"/>
    <col min="8" max="8" width="50" style="115" customWidth="1"/>
    <col min="9" max="9" width="33" style="115" customWidth="1"/>
    <col min="10" max="10" width="17.5703125" style="115" customWidth="1"/>
    <col min="11" max="11" width="14.7109375" style="204" customWidth="1"/>
    <col min="12" max="15" width="12.85546875" style="119" customWidth="1"/>
    <col min="16" max="16" width="18.140625" style="119" customWidth="1"/>
    <col min="17" max="17" width="22.85546875" style="115" customWidth="1"/>
    <col min="18" max="18" width="27.28515625" style="115" customWidth="1"/>
    <col min="19" max="19" width="33.28515625" style="115" customWidth="1"/>
    <col min="20" max="20" width="32.85546875" style="115" customWidth="1"/>
    <col min="21" max="21" width="14" style="115" customWidth="1"/>
    <col min="22" max="22" width="18" style="115" customWidth="1"/>
    <col min="23" max="23" width="16.5703125" style="115" customWidth="1"/>
    <col min="24" max="24" width="18.5703125" style="115" customWidth="1"/>
    <col min="25" max="25" width="68.85546875" style="204" customWidth="1"/>
    <col min="26" max="26" width="40.5703125" style="204" customWidth="1"/>
    <col min="27" max="27" width="16.5703125" style="115" customWidth="1"/>
    <col min="28" max="28" width="20.7109375" style="115" customWidth="1"/>
    <col min="29" max="29" width="21.5703125" style="115" customWidth="1"/>
    <col min="30" max="30" width="65.7109375" style="204" customWidth="1"/>
    <col min="31" max="31" width="40.5703125" style="204" customWidth="1"/>
    <col min="32" max="34" width="16.5703125" style="115" customWidth="1"/>
    <col min="35" max="35" width="61.140625" style="204" customWidth="1"/>
    <col min="36" max="36" width="40.5703125" style="204" customWidth="1"/>
    <col min="37" max="39" width="16.5703125" style="170" customWidth="1"/>
    <col min="40" max="41" width="40.5703125" style="204" customWidth="1"/>
    <col min="42" max="42" width="28.5703125" style="115" customWidth="1"/>
    <col min="43" max="43" width="18.5703125" style="115" bestFit="1" customWidth="1"/>
    <col min="44" max="44" width="15.28515625" style="159" bestFit="1" customWidth="1"/>
    <col min="45" max="45" width="34.85546875" style="115" bestFit="1" customWidth="1"/>
    <col min="46" max="46" width="58.7109375" style="204" customWidth="1"/>
    <col min="47" max="52" width="40.5703125" style="115" customWidth="1"/>
    <col min="53" max="16384" width="11.42578125" style="115"/>
  </cols>
  <sheetData>
    <row r="1" spans="1:46" ht="36.75" customHeight="1" x14ac:dyDescent="0.25">
      <c r="A1" s="302" t="s">
        <v>0</v>
      </c>
      <c r="B1" s="303"/>
      <c r="C1" s="303"/>
      <c r="D1" s="303"/>
      <c r="E1" s="303"/>
      <c r="F1" s="303"/>
      <c r="G1" s="303"/>
      <c r="H1" s="304"/>
      <c r="I1" s="41"/>
      <c r="J1" s="41"/>
      <c r="K1" s="194"/>
      <c r="L1" s="41"/>
      <c r="M1" s="41"/>
      <c r="N1" s="41"/>
      <c r="O1" s="41"/>
      <c r="P1" s="41"/>
      <c r="Q1" s="41"/>
      <c r="R1" s="41"/>
      <c r="S1" s="41"/>
      <c r="T1" s="41"/>
      <c r="U1" s="41"/>
      <c r="V1" s="41"/>
      <c r="W1" s="41"/>
    </row>
    <row r="2" spans="1:46" ht="31.5" customHeight="1" thickBot="1" x14ac:dyDescent="0.3">
      <c r="A2" s="305" t="s">
        <v>1</v>
      </c>
      <c r="B2" s="306"/>
      <c r="C2" s="306"/>
      <c r="D2" s="306"/>
      <c r="E2" s="306"/>
      <c r="F2" s="306"/>
      <c r="G2" s="306"/>
      <c r="H2" s="307"/>
      <c r="I2" s="41"/>
      <c r="J2" s="41"/>
      <c r="K2" s="194"/>
      <c r="L2" s="41"/>
      <c r="M2" s="41"/>
      <c r="N2" s="41"/>
      <c r="O2" s="41"/>
      <c r="P2" s="41"/>
      <c r="Q2" s="41"/>
      <c r="R2" s="41"/>
      <c r="S2" s="41"/>
      <c r="T2" s="41"/>
      <c r="U2" s="41"/>
      <c r="V2" s="41"/>
      <c r="W2" s="41"/>
      <c r="X2"/>
    </row>
    <row r="3" spans="1:46" ht="46.5" customHeight="1" x14ac:dyDescent="0.25">
      <c r="A3" s="39" t="s">
        <v>2</v>
      </c>
      <c r="B3" s="40">
        <v>2019</v>
      </c>
      <c r="C3" s="308" t="s">
        <v>3</v>
      </c>
      <c r="D3" s="309"/>
      <c r="E3" s="309"/>
      <c r="F3" s="309"/>
      <c r="G3" s="309"/>
      <c r="H3" s="310"/>
      <c r="I3" s="41"/>
      <c r="J3" s="41"/>
      <c r="K3" s="194"/>
      <c r="L3" s="41"/>
      <c r="M3" s="41"/>
      <c r="N3" s="41"/>
      <c r="O3" s="41"/>
      <c r="P3" s="41"/>
      <c r="Q3" s="41"/>
      <c r="R3" s="41"/>
      <c r="S3" s="41"/>
      <c r="T3" s="41"/>
      <c r="U3" s="41"/>
      <c r="V3" s="41"/>
      <c r="W3" s="41"/>
      <c r="X3" s="41"/>
      <c r="Y3" s="194"/>
      <c r="Z3" s="194"/>
      <c r="AA3" s="41"/>
      <c r="AB3" s="41"/>
      <c r="AC3" s="41"/>
      <c r="AD3" s="194"/>
      <c r="AE3" s="194"/>
      <c r="AF3" s="41"/>
      <c r="AG3" s="41"/>
      <c r="AH3" s="41"/>
      <c r="AI3" s="194"/>
      <c r="AJ3" s="194"/>
      <c r="AK3" s="171"/>
      <c r="AL3" s="171"/>
      <c r="AM3" s="171"/>
      <c r="AN3" s="194"/>
      <c r="AO3" s="194"/>
      <c r="AP3" s="41"/>
      <c r="AQ3" s="41"/>
      <c r="AR3" s="160"/>
      <c r="AS3" s="41"/>
      <c r="AT3" s="194"/>
    </row>
    <row r="4" spans="1:46" ht="60" customHeight="1" x14ac:dyDescent="0.25">
      <c r="A4" s="39" t="s">
        <v>4</v>
      </c>
      <c r="B4" s="40" t="s">
        <v>5</v>
      </c>
      <c r="C4" s="42" t="s">
        <v>6</v>
      </c>
      <c r="D4" s="223" t="s">
        <v>7</v>
      </c>
      <c r="E4" s="311" t="s">
        <v>8</v>
      </c>
      <c r="F4" s="311"/>
      <c r="G4" s="311"/>
      <c r="H4" s="312"/>
      <c r="I4" s="41"/>
      <c r="J4" s="41"/>
      <c r="K4" s="194"/>
      <c r="L4" s="41"/>
      <c r="M4" s="41"/>
      <c r="N4" s="41"/>
      <c r="O4" s="41"/>
      <c r="P4" s="41"/>
      <c r="Q4" s="41"/>
      <c r="R4" s="41"/>
      <c r="S4" s="41"/>
      <c r="T4" s="41"/>
      <c r="U4" s="41"/>
      <c r="V4" s="41"/>
      <c r="W4" s="41"/>
      <c r="X4" s="41"/>
      <c r="Y4" s="194"/>
      <c r="Z4" s="194"/>
      <c r="AA4" s="41"/>
      <c r="AB4" s="41"/>
      <c r="AC4" s="41"/>
      <c r="AD4" s="194"/>
      <c r="AE4" s="194"/>
      <c r="AF4" s="41"/>
      <c r="AG4" s="41"/>
      <c r="AH4" s="41"/>
      <c r="AI4" s="194"/>
      <c r="AJ4" s="194"/>
      <c r="AK4" s="171"/>
      <c r="AL4" s="171"/>
      <c r="AM4" s="171"/>
      <c r="AN4" s="194"/>
      <c r="AO4" s="194"/>
      <c r="AP4" s="41"/>
      <c r="AQ4" s="41"/>
      <c r="AR4" s="160"/>
      <c r="AS4" s="41"/>
      <c r="AT4" s="194"/>
    </row>
    <row r="5" spans="1:46" ht="113.25" customHeight="1" x14ac:dyDescent="0.25">
      <c r="A5" s="39" t="s">
        <v>9</v>
      </c>
      <c r="B5" s="40" t="s">
        <v>10</v>
      </c>
      <c r="C5" s="114">
        <v>1</v>
      </c>
      <c r="D5" s="130">
        <v>43469</v>
      </c>
      <c r="E5" s="284" t="s">
        <v>11</v>
      </c>
      <c r="F5" s="284"/>
      <c r="G5" s="284"/>
      <c r="H5" s="301"/>
      <c r="I5" s="41"/>
      <c r="J5" s="41"/>
      <c r="K5" s="194"/>
      <c r="L5" s="41"/>
      <c r="M5" s="41"/>
      <c r="N5" s="41"/>
      <c r="O5" s="41"/>
      <c r="P5" s="41"/>
      <c r="Q5" s="41"/>
      <c r="R5" s="41"/>
      <c r="S5" s="41"/>
      <c r="T5" s="41"/>
      <c r="U5" s="41"/>
      <c r="V5" s="41"/>
      <c r="W5" s="41"/>
      <c r="X5" s="41"/>
      <c r="Y5" s="194"/>
      <c r="Z5" s="194"/>
      <c r="AA5" s="41"/>
      <c r="AB5" s="41"/>
      <c r="AC5" s="41"/>
      <c r="AD5" s="194"/>
      <c r="AE5" s="194"/>
      <c r="AF5" s="41"/>
      <c r="AG5" s="41"/>
      <c r="AH5" s="41"/>
      <c r="AI5" s="194"/>
      <c r="AJ5" s="194"/>
      <c r="AK5" s="171"/>
      <c r="AL5" s="171"/>
      <c r="AM5" s="171"/>
      <c r="AN5" s="194"/>
      <c r="AO5" s="194"/>
      <c r="AP5" s="41"/>
      <c r="AQ5" s="41"/>
      <c r="AR5" s="160"/>
      <c r="AS5" s="41"/>
      <c r="AT5" s="194"/>
    </row>
    <row r="6" spans="1:46" ht="81.75" customHeight="1" x14ac:dyDescent="0.25">
      <c r="A6" s="39"/>
      <c r="B6" s="40"/>
      <c r="C6" s="114">
        <v>2</v>
      </c>
      <c r="D6" s="130">
        <v>43550</v>
      </c>
      <c r="E6" s="284" t="s">
        <v>12</v>
      </c>
      <c r="F6" s="284"/>
      <c r="G6" s="284"/>
      <c r="H6" s="301"/>
      <c r="I6" s="41"/>
      <c r="J6" s="41"/>
      <c r="K6" s="194"/>
      <c r="L6" s="41"/>
      <c r="M6" s="41"/>
      <c r="N6" s="41"/>
      <c r="O6" s="41"/>
      <c r="P6" s="41"/>
      <c r="Q6" s="41"/>
      <c r="R6" s="41"/>
      <c r="S6" s="41"/>
      <c r="T6" s="41"/>
      <c r="U6" s="41"/>
      <c r="V6" s="41"/>
      <c r="W6" s="41"/>
      <c r="X6" s="43"/>
      <c r="Y6" s="205"/>
      <c r="Z6" s="205"/>
      <c r="AA6" s="43"/>
      <c r="AB6" s="43"/>
      <c r="AC6" s="43"/>
      <c r="AD6" s="205"/>
      <c r="AE6" s="205"/>
      <c r="AF6" s="43"/>
      <c r="AG6" s="43"/>
      <c r="AH6" s="43"/>
      <c r="AI6" s="205"/>
      <c r="AJ6" s="205"/>
      <c r="AK6" s="172"/>
      <c r="AL6" s="172"/>
      <c r="AM6" s="172"/>
      <c r="AN6" s="205"/>
      <c r="AO6" s="205"/>
      <c r="AP6" s="44"/>
      <c r="AQ6" s="43"/>
      <c r="AR6" s="161"/>
      <c r="AS6" s="43"/>
      <c r="AT6" s="205"/>
    </row>
    <row r="7" spans="1:46" ht="79.5" customHeight="1" x14ac:dyDescent="0.25">
      <c r="A7" s="39"/>
      <c r="B7" s="149"/>
      <c r="C7" s="222">
        <v>3</v>
      </c>
      <c r="D7" s="130">
        <v>43578</v>
      </c>
      <c r="E7" s="284" t="s">
        <v>13</v>
      </c>
      <c r="F7" s="284"/>
      <c r="G7" s="284"/>
      <c r="H7" s="284"/>
      <c r="I7" s="41"/>
      <c r="J7" s="41"/>
      <c r="K7" s="194"/>
      <c r="L7" s="41"/>
      <c r="M7" s="41"/>
      <c r="N7" s="41"/>
      <c r="O7" s="41"/>
      <c r="P7" s="41"/>
      <c r="Q7" s="41"/>
      <c r="R7" s="41"/>
      <c r="S7" s="41"/>
      <c r="T7" s="41"/>
      <c r="U7" s="41"/>
      <c r="V7" s="41"/>
      <c r="W7" s="41"/>
      <c r="X7" s="45"/>
      <c r="Y7" s="206"/>
      <c r="Z7" s="206"/>
      <c r="AA7" s="45"/>
      <c r="AB7" s="45"/>
      <c r="AC7" s="45"/>
      <c r="AD7" s="206"/>
      <c r="AE7" s="206"/>
      <c r="AF7" s="75"/>
      <c r="AG7" s="75"/>
      <c r="AH7" s="75"/>
      <c r="AI7" s="206"/>
      <c r="AJ7" s="206"/>
      <c r="AK7" s="173"/>
      <c r="AL7" s="173"/>
      <c r="AM7" s="173"/>
      <c r="AN7" s="206"/>
      <c r="AO7" s="206"/>
      <c r="AP7" s="75"/>
      <c r="AQ7" s="75"/>
      <c r="AR7" s="162"/>
      <c r="AS7" s="75"/>
      <c r="AT7" s="206"/>
    </row>
    <row r="8" spans="1:46" ht="99.75" customHeight="1" x14ac:dyDescent="0.25">
      <c r="A8" s="39"/>
      <c r="B8" s="149"/>
      <c r="C8" s="222">
        <v>4</v>
      </c>
      <c r="D8" s="130">
        <v>43675</v>
      </c>
      <c r="E8" s="284" t="s">
        <v>14</v>
      </c>
      <c r="F8" s="284"/>
      <c r="G8" s="284"/>
      <c r="H8" s="284"/>
      <c r="I8" s="41"/>
      <c r="J8" s="41"/>
      <c r="K8" s="194"/>
      <c r="L8" s="41"/>
      <c r="M8" s="41"/>
      <c r="N8" s="41"/>
      <c r="O8" s="41"/>
      <c r="P8" s="41"/>
      <c r="Q8" s="41"/>
      <c r="R8" s="41"/>
      <c r="S8" s="41"/>
      <c r="T8" s="41"/>
      <c r="U8" s="41"/>
      <c r="V8" s="41"/>
      <c r="W8" s="41"/>
      <c r="X8" s="45"/>
      <c r="Y8" s="206"/>
      <c r="Z8" s="206"/>
      <c r="AA8" s="45"/>
      <c r="AB8" s="45"/>
      <c r="AC8" s="45"/>
      <c r="AD8" s="206"/>
      <c r="AE8" s="206"/>
      <c r="AF8" s="75"/>
      <c r="AG8" s="75"/>
      <c r="AH8" s="75"/>
      <c r="AI8" s="206"/>
      <c r="AJ8" s="206"/>
      <c r="AK8" s="173"/>
      <c r="AL8" s="173"/>
      <c r="AM8" s="173"/>
      <c r="AN8" s="206"/>
      <c r="AO8" s="206"/>
      <c r="AP8" s="75"/>
      <c r="AQ8" s="75"/>
      <c r="AR8" s="162"/>
      <c r="AS8" s="75"/>
      <c r="AT8" s="206"/>
    </row>
    <row r="9" spans="1:46" ht="57" customHeight="1" x14ac:dyDescent="0.25">
      <c r="A9" s="150"/>
      <c r="B9" s="150"/>
      <c r="C9" s="222">
        <v>5</v>
      </c>
      <c r="D9" s="130">
        <v>43717</v>
      </c>
      <c r="E9" s="284" t="s">
        <v>15</v>
      </c>
      <c r="F9" s="284"/>
      <c r="G9" s="284"/>
      <c r="H9" s="284"/>
      <c r="I9" s="44"/>
      <c r="J9" s="44"/>
      <c r="K9" s="44"/>
      <c r="L9" s="107"/>
      <c r="M9" s="107"/>
      <c r="N9" s="107"/>
      <c r="O9" s="107"/>
      <c r="P9" s="107"/>
      <c r="Q9" s="41"/>
      <c r="R9" s="41"/>
      <c r="S9" s="41"/>
      <c r="T9" s="41"/>
      <c r="U9" s="41"/>
      <c r="V9" s="75"/>
      <c r="W9" s="75"/>
      <c r="X9" s="75"/>
      <c r="Y9" s="206"/>
      <c r="Z9" s="206"/>
      <c r="AA9" s="75"/>
      <c r="AB9" s="75"/>
      <c r="AC9" s="75"/>
      <c r="AD9" s="206"/>
      <c r="AE9" s="206"/>
      <c r="AF9" s="75"/>
      <c r="AG9" s="75"/>
      <c r="AH9" s="75"/>
      <c r="AI9" s="206"/>
      <c r="AJ9" s="206"/>
      <c r="AK9" s="173"/>
      <c r="AL9" s="173"/>
      <c r="AM9" s="173"/>
      <c r="AN9" s="206"/>
      <c r="AO9" s="206"/>
      <c r="AP9" s="75"/>
      <c r="AQ9" s="75"/>
      <c r="AR9" s="162"/>
      <c r="AS9" s="75"/>
      <c r="AT9" s="206"/>
    </row>
    <row r="10" spans="1:46" ht="97.5" customHeight="1" x14ac:dyDescent="0.25">
      <c r="A10" s="150"/>
      <c r="B10" s="150"/>
      <c r="C10" s="232">
        <v>6</v>
      </c>
      <c r="D10" s="233">
        <v>43782</v>
      </c>
      <c r="E10" s="285" t="s">
        <v>16</v>
      </c>
      <c r="F10" s="285"/>
      <c r="G10" s="285"/>
      <c r="H10" s="285"/>
      <c r="I10" s="73"/>
      <c r="J10" s="73"/>
      <c r="K10" s="195"/>
      <c r="L10" s="73"/>
      <c r="M10" s="73"/>
      <c r="N10" s="73"/>
      <c r="O10" s="73"/>
      <c r="P10" s="73"/>
      <c r="Q10" s="73"/>
      <c r="R10" s="73"/>
      <c r="S10" s="73"/>
      <c r="T10" s="73"/>
      <c r="U10" s="46"/>
      <c r="V10" s="75"/>
      <c r="W10" s="75"/>
      <c r="X10" s="75"/>
      <c r="Y10" s="206"/>
      <c r="Z10" s="206"/>
      <c r="AA10" s="75"/>
      <c r="AB10" s="75"/>
      <c r="AC10" s="75"/>
      <c r="AD10" s="206"/>
      <c r="AE10" s="206"/>
      <c r="AF10" s="75"/>
      <c r="AG10" s="75"/>
      <c r="AH10" s="75"/>
      <c r="AI10" s="206"/>
      <c r="AJ10" s="206"/>
      <c r="AK10" s="173"/>
      <c r="AL10" s="173"/>
      <c r="AM10" s="173"/>
      <c r="AN10" s="206"/>
      <c r="AO10" s="206"/>
      <c r="AP10" s="75"/>
      <c r="AQ10" s="75"/>
      <c r="AR10" s="162"/>
      <c r="AS10" s="75"/>
      <c r="AT10" s="206"/>
    </row>
    <row r="11" spans="1:46" ht="97.5" customHeight="1" x14ac:dyDescent="0.25">
      <c r="A11" s="44"/>
      <c r="B11" s="44"/>
      <c r="C11" s="234">
        <v>7</v>
      </c>
      <c r="D11" s="235">
        <v>43853</v>
      </c>
      <c r="E11" s="300" t="s">
        <v>17</v>
      </c>
      <c r="F11" s="300"/>
      <c r="G11" s="300"/>
      <c r="H11" s="300"/>
      <c r="I11" s="73"/>
      <c r="J11" s="73"/>
      <c r="K11" s="195"/>
      <c r="L11" s="73"/>
      <c r="M11" s="73"/>
      <c r="N11" s="73"/>
      <c r="O11" s="73"/>
      <c r="P11" s="73"/>
      <c r="Q11" s="73"/>
      <c r="R11" s="73"/>
      <c r="S11" s="73"/>
      <c r="T11" s="73"/>
      <c r="U11" s="46"/>
      <c r="V11" s="75"/>
      <c r="W11" s="75"/>
      <c r="X11" s="75"/>
      <c r="Y11" s="206"/>
      <c r="Z11" s="206"/>
      <c r="AA11" s="75"/>
      <c r="AB11" s="75"/>
      <c r="AC11" s="75"/>
      <c r="AD11" s="206"/>
      <c r="AE11" s="206"/>
      <c r="AF11" s="75"/>
      <c r="AG11" s="75"/>
      <c r="AH11" s="75"/>
      <c r="AI11" s="206"/>
      <c r="AJ11" s="206"/>
      <c r="AK11" s="173"/>
      <c r="AL11" s="173"/>
      <c r="AM11" s="173"/>
      <c r="AN11" s="206"/>
      <c r="AO11" s="206"/>
      <c r="AP11" s="75"/>
      <c r="AQ11" s="75"/>
      <c r="AR11" s="162"/>
      <c r="AS11" s="75"/>
      <c r="AT11" s="206"/>
    </row>
    <row r="12" spans="1:46" ht="97.5" customHeight="1" x14ac:dyDescent="0.25">
      <c r="A12" s="44"/>
      <c r="B12" s="44"/>
      <c r="C12" s="227">
        <v>8</v>
      </c>
      <c r="D12" s="130">
        <v>43865</v>
      </c>
      <c r="E12" s="284" t="s">
        <v>340</v>
      </c>
      <c r="F12" s="284"/>
      <c r="G12" s="284"/>
      <c r="H12" s="284"/>
      <c r="I12" s="73"/>
      <c r="J12" s="73"/>
      <c r="K12" s="195"/>
      <c r="L12" s="73"/>
      <c r="M12" s="73"/>
      <c r="N12" s="73"/>
      <c r="O12" s="73"/>
      <c r="P12" s="73"/>
      <c r="Q12" s="73"/>
      <c r="R12" s="73"/>
      <c r="S12" s="73"/>
      <c r="T12" s="73"/>
      <c r="U12" s="46"/>
      <c r="V12" s="75"/>
      <c r="W12" s="75"/>
      <c r="X12" s="75"/>
      <c r="Y12" s="206"/>
      <c r="Z12" s="206"/>
      <c r="AA12" s="75"/>
      <c r="AB12" s="75"/>
      <c r="AC12" s="75"/>
      <c r="AD12" s="206"/>
      <c r="AE12" s="206"/>
      <c r="AF12" s="75"/>
      <c r="AG12" s="75"/>
      <c r="AH12" s="75"/>
      <c r="AI12" s="206"/>
      <c r="AJ12" s="206"/>
      <c r="AK12" s="173"/>
      <c r="AL12" s="173"/>
      <c r="AM12" s="173"/>
      <c r="AN12" s="206"/>
      <c r="AO12" s="206"/>
      <c r="AP12" s="75"/>
      <c r="AQ12" s="75"/>
      <c r="AR12" s="162"/>
      <c r="AS12" s="75"/>
      <c r="AT12" s="206"/>
    </row>
    <row r="13" spans="1:46" x14ac:dyDescent="0.25">
      <c r="A13" s="47"/>
      <c r="B13" s="41"/>
      <c r="C13" s="41"/>
      <c r="D13" s="72"/>
      <c r="E13" s="72"/>
      <c r="F13" s="72"/>
      <c r="G13" s="72"/>
      <c r="H13" s="72"/>
      <c r="I13" s="72"/>
      <c r="J13" s="72"/>
      <c r="K13" s="196"/>
      <c r="L13" s="74"/>
      <c r="M13" s="74"/>
      <c r="N13" s="74"/>
      <c r="O13" s="74"/>
      <c r="P13" s="75"/>
      <c r="Q13" s="75"/>
      <c r="R13" s="75"/>
      <c r="S13" s="75"/>
      <c r="T13" s="75"/>
      <c r="U13" s="75"/>
      <c r="V13" s="74"/>
      <c r="W13" s="74"/>
      <c r="X13" s="74"/>
      <c r="Y13" s="207"/>
      <c r="Z13" s="207"/>
      <c r="AA13" s="74"/>
      <c r="AB13" s="74"/>
      <c r="AC13" s="74"/>
      <c r="AD13" s="207"/>
      <c r="AE13" s="207"/>
      <c r="AF13" s="74"/>
      <c r="AG13" s="74"/>
      <c r="AH13" s="74"/>
      <c r="AI13" s="207"/>
      <c r="AJ13" s="207"/>
      <c r="AK13" s="174"/>
      <c r="AL13" s="174"/>
      <c r="AM13" s="174"/>
      <c r="AN13" s="207"/>
      <c r="AO13" s="207"/>
      <c r="AP13" s="74"/>
      <c r="AQ13" s="74"/>
      <c r="AR13" s="163"/>
      <c r="AS13" s="74"/>
      <c r="AT13" s="207"/>
    </row>
    <row r="14" spans="1:46" ht="15.75" thickBot="1" x14ac:dyDescent="0.3">
      <c r="A14" s="41"/>
      <c r="B14" s="41"/>
      <c r="C14" s="41"/>
      <c r="D14" s="48"/>
      <c r="E14" s="41"/>
      <c r="F14" s="41"/>
      <c r="G14" s="41"/>
      <c r="H14" s="41"/>
      <c r="I14" s="41"/>
      <c r="J14" s="41"/>
      <c r="K14" s="194"/>
      <c r="L14" s="47"/>
      <c r="M14" s="47"/>
      <c r="N14" s="47"/>
      <c r="O14" s="47"/>
      <c r="P14" s="47"/>
      <c r="Q14" s="41"/>
      <c r="R14" s="41"/>
      <c r="S14" s="41"/>
      <c r="T14" s="41"/>
      <c r="U14" s="41"/>
      <c r="V14" s="75"/>
      <c r="W14" s="75"/>
      <c r="X14" s="75"/>
      <c r="Y14" s="206"/>
      <c r="Z14" s="206"/>
      <c r="AA14" s="75"/>
      <c r="AB14" s="75"/>
      <c r="AC14" s="75"/>
      <c r="AD14" s="206"/>
      <c r="AE14" s="206"/>
      <c r="AF14" s="75"/>
      <c r="AG14" s="75"/>
      <c r="AH14" s="75"/>
      <c r="AI14" s="206"/>
      <c r="AJ14" s="206"/>
      <c r="AK14" s="173"/>
      <c r="AL14" s="173"/>
      <c r="AM14" s="173"/>
      <c r="AN14" s="206"/>
      <c r="AO14" s="206"/>
      <c r="AP14" s="75"/>
      <c r="AQ14" s="75"/>
      <c r="AR14" s="162"/>
      <c r="AS14" s="75"/>
      <c r="AT14" s="206"/>
    </row>
    <row r="15" spans="1:46" ht="38.25" customHeight="1" x14ac:dyDescent="0.25">
      <c r="A15" s="286" t="s">
        <v>18</v>
      </c>
      <c r="B15" s="287"/>
      <c r="C15" s="292" t="s">
        <v>19</v>
      </c>
      <c r="D15" s="294" t="s">
        <v>20</v>
      </c>
      <c r="E15" s="295"/>
      <c r="F15" s="295"/>
      <c r="G15" s="295"/>
      <c r="H15" s="295"/>
      <c r="I15" s="295"/>
      <c r="J15" s="295"/>
      <c r="K15" s="295"/>
      <c r="L15" s="295"/>
      <c r="M15" s="295"/>
      <c r="N15" s="295"/>
      <c r="O15" s="295"/>
      <c r="P15" s="295"/>
      <c r="Q15" s="295"/>
      <c r="R15" s="295"/>
      <c r="S15" s="295"/>
      <c r="T15" s="295"/>
      <c r="U15" s="296"/>
      <c r="V15" s="257" t="s">
        <v>21</v>
      </c>
      <c r="W15" s="258"/>
      <c r="X15" s="258"/>
      <c r="Y15" s="258"/>
      <c r="Z15" s="259"/>
      <c r="AA15" s="260" t="s">
        <v>21</v>
      </c>
      <c r="AB15" s="261"/>
      <c r="AC15" s="261"/>
      <c r="AD15" s="261"/>
      <c r="AE15" s="262"/>
      <c r="AF15" s="257" t="s">
        <v>21</v>
      </c>
      <c r="AG15" s="258"/>
      <c r="AH15" s="258"/>
      <c r="AI15" s="258"/>
      <c r="AJ15" s="259"/>
      <c r="AK15" s="263" t="s">
        <v>21</v>
      </c>
      <c r="AL15" s="264"/>
      <c r="AM15" s="264"/>
      <c r="AN15" s="264"/>
      <c r="AO15" s="265"/>
      <c r="AP15" s="266" t="s">
        <v>21</v>
      </c>
      <c r="AQ15" s="267"/>
      <c r="AR15" s="267"/>
      <c r="AS15" s="267"/>
      <c r="AT15" s="268"/>
    </row>
    <row r="16" spans="1:46" ht="26.25" customHeight="1" thickBot="1" x14ac:dyDescent="0.3">
      <c r="A16" s="288"/>
      <c r="B16" s="289"/>
      <c r="C16" s="293"/>
      <c r="D16" s="297"/>
      <c r="E16" s="298"/>
      <c r="F16" s="298"/>
      <c r="G16" s="298"/>
      <c r="H16" s="298"/>
      <c r="I16" s="298"/>
      <c r="J16" s="298"/>
      <c r="K16" s="298"/>
      <c r="L16" s="298"/>
      <c r="M16" s="298"/>
      <c r="N16" s="298"/>
      <c r="O16" s="298"/>
      <c r="P16" s="298"/>
      <c r="Q16" s="298"/>
      <c r="R16" s="298"/>
      <c r="S16" s="298"/>
      <c r="T16" s="298"/>
      <c r="U16" s="299"/>
      <c r="V16" s="269" t="s">
        <v>22</v>
      </c>
      <c r="W16" s="270"/>
      <c r="X16" s="270"/>
      <c r="Y16" s="270"/>
      <c r="Z16" s="271"/>
      <c r="AA16" s="272" t="s">
        <v>23</v>
      </c>
      <c r="AB16" s="273"/>
      <c r="AC16" s="273"/>
      <c r="AD16" s="273"/>
      <c r="AE16" s="274"/>
      <c r="AF16" s="275" t="s">
        <v>24</v>
      </c>
      <c r="AG16" s="276"/>
      <c r="AH16" s="276"/>
      <c r="AI16" s="276"/>
      <c r="AJ16" s="277"/>
      <c r="AK16" s="278" t="s">
        <v>25</v>
      </c>
      <c r="AL16" s="279"/>
      <c r="AM16" s="279"/>
      <c r="AN16" s="279"/>
      <c r="AO16" s="280"/>
      <c r="AP16" s="281" t="s">
        <v>26</v>
      </c>
      <c r="AQ16" s="282"/>
      <c r="AR16" s="282"/>
      <c r="AS16" s="282"/>
      <c r="AT16" s="283"/>
    </row>
    <row r="17" spans="1:46" ht="26.25" customHeight="1" thickBot="1" x14ac:dyDescent="0.3">
      <c r="A17" s="290"/>
      <c r="B17" s="291"/>
      <c r="C17" s="293"/>
      <c r="D17" s="297"/>
      <c r="E17" s="298"/>
      <c r="F17" s="298"/>
      <c r="G17" s="298"/>
      <c r="H17" s="298"/>
      <c r="I17" s="298"/>
      <c r="J17" s="298"/>
      <c r="K17" s="298"/>
      <c r="L17" s="298"/>
      <c r="M17" s="298"/>
      <c r="N17" s="298"/>
      <c r="O17" s="298"/>
      <c r="P17" s="298"/>
      <c r="Q17" s="298"/>
      <c r="R17" s="298"/>
      <c r="S17" s="298"/>
      <c r="T17" s="298"/>
      <c r="U17" s="299"/>
      <c r="V17" s="247" t="s">
        <v>27</v>
      </c>
      <c r="W17" s="247" t="s">
        <v>28</v>
      </c>
      <c r="X17" s="249" t="s">
        <v>29</v>
      </c>
      <c r="Y17" s="247" t="s">
        <v>30</v>
      </c>
      <c r="Z17" s="247" t="s">
        <v>31</v>
      </c>
      <c r="AA17" s="245" t="s">
        <v>27</v>
      </c>
      <c r="AB17" s="245" t="s">
        <v>28</v>
      </c>
      <c r="AC17" s="245" t="s">
        <v>29</v>
      </c>
      <c r="AD17" s="245" t="s">
        <v>30</v>
      </c>
      <c r="AE17" s="245" t="s">
        <v>31</v>
      </c>
      <c r="AF17" s="247" t="s">
        <v>27</v>
      </c>
      <c r="AG17" s="247" t="s">
        <v>28</v>
      </c>
      <c r="AH17" s="247" t="s">
        <v>29</v>
      </c>
      <c r="AI17" s="247" t="s">
        <v>30</v>
      </c>
      <c r="AJ17" s="247" t="s">
        <v>31</v>
      </c>
      <c r="AK17" s="255" t="s">
        <v>27</v>
      </c>
      <c r="AL17" s="255" t="s">
        <v>28</v>
      </c>
      <c r="AM17" s="255" t="s">
        <v>29</v>
      </c>
      <c r="AN17" s="241" t="s">
        <v>30</v>
      </c>
      <c r="AO17" s="241" t="s">
        <v>31</v>
      </c>
      <c r="AP17" s="76" t="s">
        <v>32</v>
      </c>
      <c r="AQ17" s="243" t="s">
        <v>27</v>
      </c>
      <c r="AR17" s="251" t="s">
        <v>28</v>
      </c>
      <c r="AS17" s="243" t="s">
        <v>29</v>
      </c>
      <c r="AT17" s="253" t="s">
        <v>33</v>
      </c>
    </row>
    <row r="18" spans="1:46" s="119" customFormat="1" ht="49.5" customHeight="1" thickBot="1" x14ac:dyDescent="0.3">
      <c r="A18" s="49" t="s">
        <v>34</v>
      </c>
      <c r="B18" s="50" t="s">
        <v>35</v>
      </c>
      <c r="C18" s="293"/>
      <c r="D18" s="51" t="s">
        <v>36</v>
      </c>
      <c r="E18" s="52" t="s">
        <v>37</v>
      </c>
      <c r="F18" s="53" t="s">
        <v>38</v>
      </c>
      <c r="G18" s="54" t="s">
        <v>39</v>
      </c>
      <c r="H18" s="54" t="s">
        <v>40</v>
      </c>
      <c r="I18" s="54" t="s">
        <v>41</v>
      </c>
      <c r="J18" s="54" t="s">
        <v>42</v>
      </c>
      <c r="K18" s="54" t="s">
        <v>43</v>
      </c>
      <c r="L18" s="54" t="s">
        <v>44</v>
      </c>
      <c r="M18" s="54" t="s">
        <v>45</v>
      </c>
      <c r="N18" s="54" t="s">
        <v>46</v>
      </c>
      <c r="O18" s="54" t="s">
        <v>47</v>
      </c>
      <c r="P18" s="54" t="s">
        <v>48</v>
      </c>
      <c r="Q18" s="54" t="s">
        <v>49</v>
      </c>
      <c r="R18" s="54" t="s">
        <v>50</v>
      </c>
      <c r="S18" s="54" t="s">
        <v>51</v>
      </c>
      <c r="T18" s="54" t="s">
        <v>52</v>
      </c>
      <c r="U18" s="54" t="s">
        <v>53</v>
      </c>
      <c r="V18" s="248"/>
      <c r="W18" s="248"/>
      <c r="X18" s="250"/>
      <c r="Y18" s="248"/>
      <c r="Z18" s="248"/>
      <c r="AA18" s="246"/>
      <c r="AB18" s="246"/>
      <c r="AC18" s="246"/>
      <c r="AD18" s="246"/>
      <c r="AE18" s="246"/>
      <c r="AF18" s="248"/>
      <c r="AG18" s="248"/>
      <c r="AH18" s="248"/>
      <c r="AI18" s="248"/>
      <c r="AJ18" s="248"/>
      <c r="AK18" s="256"/>
      <c r="AL18" s="256"/>
      <c r="AM18" s="256"/>
      <c r="AN18" s="242"/>
      <c r="AO18" s="242"/>
      <c r="AP18" s="55" t="s">
        <v>39</v>
      </c>
      <c r="AQ18" s="244"/>
      <c r="AR18" s="252"/>
      <c r="AS18" s="244"/>
      <c r="AT18" s="254"/>
    </row>
    <row r="19" spans="1:46" x14ac:dyDescent="0.25">
      <c r="A19" s="56"/>
      <c r="B19" s="57"/>
      <c r="C19" s="224"/>
      <c r="D19" s="225" t="s">
        <v>54</v>
      </c>
      <c r="E19" s="58"/>
      <c r="F19" s="226" t="s">
        <v>54</v>
      </c>
      <c r="G19" s="59" t="s">
        <v>54</v>
      </c>
      <c r="H19" s="59" t="s">
        <v>54</v>
      </c>
      <c r="I19" s="59" t="s">
        <v>54</v>
      </c>
      <c r="J19" s="59" t="s">
        <v>54</v>
      </c>
      <c r="K19" s="197" t="s">
        <v>54</v>
      </c>
      <c r="L19" s="108" t="s">
        <v>54</v>
      </c>
      <c r="M19" s="108" t="s">
        <v>54</v>
      </c>
      <c r="N19" s="108" t="s">
        <v>54</v>
      </c>
      <c r="O19" s="108" t="s">
        <v>54</v>
      </c>
      <c r="P19" s="59" t="s">
        <v>54</v>
      </c>
      <c r="Q19" s="59" t="s">
        <v>54</v>
      </c>
      <c r="R19" s="59" t="s">
        <v>54</v>
      </c>
      <c r="S19" s="59" t="s">
        <v>54</v>
      </c>
      <c r="T19" s="59"/>
      <c r="U19" s="59"/>
      <c r="V19" s="60" t="s">
        <v>54</v>
      </c>
      <c r="W19" s="60"/>
      <c r="X19" s="60" t="s">
        <v>54</v>
      </c>
      <c r="Y19" s="208" t="s">
        <v>54</v>
      </c>
      <c r="Z19" s="208" t="s">
        <v>54</v>
      </c>
      <c r="AA19" s="61" t="s">
        <v>54</v>
      </c>
      <c r="AB19" s="61" t="s">
        <v>54</v>
      </c>
      <c r="AC19" s="61" t="s">
        <v>54</v>
      </c>
      <c r="AD19" s="213" t="s">
        <v>54</v>
      </c>
      <c r="AE19" s="213" t="s">
        <v>54</v>
      </c>
      <c r="AF19" s="60" t="s">
        <v>54</v>
      </c>
      <c r="AG19" s="60" t="s">
        <v>54</v>
      </c>
      <c r="AH19" s="60"/>
      <c r="AI19" s="208" t="s">
        <v>54</v>
      </c>
      <c r="AJ19" s="208" t="s">
        <v>54</v>
      </c>
      <c r="AK19" s="175" t="s">
        <v>54</v>
      </c>
      <c r="AL19" s="175" t="s">
        <v>54</v>
      </c>
      <c r="AM19" s="175" t="s">
        <v>54</v>
      </c>
      <c r="AN19" s="218" t="s">
        <v>54</v>
      </c>
      <c r="AO19" s="218" t="s">
        <v>54</v>
      </c>
      <c r="AP19" s="62" t="s">
        <v>54</v>
      </c>
      <c r="AQ19" s="62"/>
      <c r="AR19" s="164" t="s">
        <v>54</v>
      </c>
      <c r="AS19" s="62" t="s">
        <v>54</v>
      </c>
      <c r="AT19" s="220" t="s">
        <v>54</v>
      </c>
    </row>
    <row r="20" spans="1:46" s="116" customFormat="1" ht="90" x14ac:dyDescent="0.2">
      <c r="A20" s="82">
        <v>1</v>
      </c>
      <c r="B20" s="188" t="s">
        <v>55</v>
      </c>
      <c r="C20" s="188" t="s">
        <v>56</v>
      </c>
      <c r="D20" s="63" t="s">
        <v>57</v>
      </c>
      <c r="E20" s="85">
        <v>6.6666666666666666E-2</v>
      </c>
      <c r="F20" s="84" t="s">
        <v>58</v>
      </c>
      <c r="G20" s="84" t="s">
        <v>59</v>
      </c>
      <c r="H20" s="84" t="s">
        <v>60</v>
      </c>
      <c r="I20" s="157">
        <v>265</v>
      </c>
      <c r="J20" s="86" t="s">
        <v>61</v>
      </c>
      <c r="K20" s="84" t="s">
        <v>62</v>
      </c>
      <c r="L20" s="87">
        <v>0</v>
      </c>
      <c r="M20" s="109">
        <v>0.1</v>
      </c>
      <c r="N20" s="87">
        <v>0</v>
      </c>
      <c r="O20" s="87">
        <v>0</v>
      </c>
      <c r="P20" s="109">
        <f>SUM(L20:O20)</f>
        <v>0.1</v>
      </c>
      <c r="Q20" s="87" t="s">
        <v>63</v>
      </c>
      <c r="R20" s="187" t="s">
        <v>64</v>
      </c>
      <c r="S20" s="187" t="s">
        <v>65</v>
      </c>
      <c r="T20" s="83" t="s">
        <v>66</v>
      </c>
      <c r="U20" s="88"/>
      <c r="V20" s="89">
        <f>L20</f>
        <v>0</v>
      </c>
      <c r="W20" s="90">
        <v>0</v>
      </c>
      <c r="X20" s="128" t="s">
        <v>67</v>
      </c>
      <c r="Y20" s="209" t="s">
        <v>67</v>
      </c>
      <c r="Z20" s="209" t="s">
        <v>67</v>
      </c>
      <c r="AA20" s="92">
        <f>M20</f>
        <v>0.1</v>
      </c>
      <c r="AB20" s="93">
        <v>0.05</v>
      </c>
      <c r="AC20" s="91">
        <f>AB20/AA20</f>
        <v>0.5</v>
      </c>
      <c r="AD20" s="155" t="s">
        <v>68</v>
      </c>
      <c r="AE20" s="155" t="s">
        <v>69</v>
      </c>
      <c r="AF20" s="94" t="s">
        <v>67</v>
      </c>
      <c r="AG20" s="94" t="s">
        <v>67</v>
      </c>
      <c r="AH20" s="94" t="s">
        <v>67</v>
      </c>
      <c r="AI20" s="216" t="s">
        <v>67</v>
      </c>
      <c r="AJ20" s="216" t="s">
        <v>67</v>
      </c>
      <c r="AK20" s="91" t="s">
        <v>67</v>
      </c>
      <c r="AL20" s="91" t="s">
        <v>67</v>
      </c>
      <c r="AM20" s="91" t="s">
        <v>67</v>
      </c>
      <c r="AN20" s="186" t="s">
        <v>67</v>
      </c>
      <c r="AO20" s="186" t="s">
        <v>67</v>
      </c>
      <c r="AP20" s="187" t="s">
        <v>59</v>
      </c>
      <c r="AQ20" s="89">
        <f>P20</f>
        <v>0.1</v>
      </c>
      <c r="AR20" s="166">
        <v>0.05</v>
      </c>
      <c r="AS20" s="91">
        <f>IF((AR20/AQ20)&gt;100%,100%,AR20/AQ20)</f>
        <v>0.5</v>
      </c>
      <c r="AT20" s="155" t="s">
        <v>68</v>
      </c>
    </row>
    <row r="21" spans="1:46" s="116" customFormat="1" ht="90" customHeight="1" x14ac:dyDescent="0.2">
      <c r="A21" s="82">
        <v>1</v>
      </c>
      <c r="B21" s="188" t="s">
        <v>55</v>
      </c>
      <c r="C21" s="188" t="s">
        <v>56</v>
      </c>
      <c r="D21" s="63" t="s">
        <v>70</v>
      </c>
      <c r="E21" s="85">
        <v>6.6666666666666666E-2</v>
      </c>
      <c r="F21" s="84" t="s">
        <v>58</v>
      </c>
      <c r="G21" s="84" t="s">
        <v>71</v>
      </c>
      <c r="H21" s="84" t="s">
        <v>72</v>
      </c>
      <c r="I21" s="95">
        <v>0.245</v>
      </c>
      <c r="J21" s="86" t="s">
        <v>73</v>
      </c>
      <c r="K21" s="84" t="s">
        <v>74</v>
      </c>
      <c r="L21" s="109">
        <v>0.05</v>
      </c>
      <c r="M21" s="109">
        <v>0.15</v>
      </c>
      <c r="N21" s="109">
        <v>0.2</v>
      </c>
      <c r="O21" s="109">
        <v>0.65</v>
      </c>
      <c r="P21" s="109">
        <f>+O21</f>
        <v>0.65</v>
      </c>
      <c r="Q21" s="87" t="s">
        <v>75</v>
      </c>
      <c r="R21" s="187" t="s">
        <v>76</v>
      </c>
      <c r="S21" s="187" t="s">
        <v>77</v>
      </c>
      <c r="T21" s="83" t="s">
        <v>78</v>
      </c>
      <c r="U21" s="88"/>
      <c r="V21" s="89">
        <f t="shared" ref="V21:W36" si="0">L21</f>
        <v>0.05</v>
      </c>
      <c r="W21" s="90">
        <v>0.37</v>
      </c>
      <c r="X21" s="128">
        <v>1</v>
      </c>
      <c r="Y21" s="155" t="s">
        <v>79</v>
      </c>
      <c r="Z21" s="155" t="s">
        <v>80</v>
      </c>
      <c r="AA21" s="92">
        <f t="shared" ref="AA21:AA35" si="1">M21</f>
        <v>0.15</v>
      </c>
      <c r="AB21" s="147">
        <v>0.47599999999999998</v>
      </c>
      <c r="AC21" s="148">
        <v>1</v>
      </c>
      <c r="AD21" s="214" t="s">
        <v>81</v>
      </c>
      <c r="AE21" s="155" t="s">
        <v>82</v>
      </c>
      <c r="AF21" s="89">
        <f t="shared" ref="AF21:AG33" si="2">N21</f>
        <v>0.2</v>
      </c>
      <c r="AG21" s="146">
        <v>0.56299999999999994</v>
      </c>
      <c r="AH21" s="91">
        <v>1</v>
      </c>
      <c r="AI21" s="155" t="s">
        <v>83</v>
      </c>
      <c r="AJ21" s="155" t="s">
        <v>84</v>
      </c>
      <c r="AK21" s="176">
        <f t="shared" ref="AK21:AK36" si="3">O21</f>
        <v>0.65</v>
      </c>
      <c r="AL21" s="177">
        <v>0.66100000000000003</v>
      </c>
      <c r="AM21" s="91">
        <v>1</v>
      </c>
      <c r="AN21" s="155" t="s">
        <v>339</v>
      </c>
      <c r="AO21" s="155" t="s">
        <v>82</v>
      </c>
      <c r="AP21" s="187" t="s">
        <v>71</v>
      </c>
      <c r="AQ21" s="89">
        <f t="shared" ref="AQ21:AQ34" si="4">P21</f>
        <v>0.65</v>
      </c>
      <c r="AR21" s="177">
        <v>0.66100000000000003</v>
      </c>
      <c r="AS21" s="91">
        <v>1</v>
      </c>
      <c r="AT21" s="155" t="s">
        <v>339</v>
      </c>
    </row>
    <row r="22" spans="1:46" s="116" customFormat="1" ht="213.75" customHeight="1" x14ac:dyDescent="0.2">
      <c r="A22" s="82">
        <v>6</v>
      </c>
      <c r="B22" s="188" t="s">
        <v>85</v>
      </c>
      <c r="C22" s="188" t="s">
        <v>86</v>
      </c>
      <c r="D22" s="63" t="s">
        <v>87</v>
      </c>
      <c r="E22" s="85">
        <v>6.6666666666666666E-2</v>
      </c>
      <c r="F22" s="188" t="s">
        <v>58</v>
      </c>
      <c r="G22" s="188" t="s">
        <v>88</v>
      </c>
      <c r="H22" s="188" t="s">
        <v>89</v>
      </c>
      <c r="I22" s="96" t="s">
        <v>90</v>
      </c>
      <c r="J22" s="88" t="s">
        <v>73</v>
      </c>
      <c r="K22" s="188" t="s">
        <v>91</v>
      </c>
      <c r="L22" s="109">
        <v>0.15</v>
      </c>
      <c r="M22" s="109">
        <v>0.25</v>
      </c>
      <c r="N22" s="109">
        <v>0.6</v>
      </c>
      <c r="O22" s="109">
        <v>0.95</v>
      </c>
      <c r="P22" s="129">
        <v>0.95</v>
      </c>
      <c r="Q22" s="87" t="s">
        <v>92</v>
      </c>
      <c r="R22" s="83" t="s">
        <v>93</v>
      </c>
      <c r="S22" s="187" t="s">
        <v>94</v>
      </c>
      <c r="T22" s="83" t="s">
        <v>93</v>
      </c>
      <c r="U22" s="88"/>
      <c r="V22" s="89">
        <f t="shared" si="0"/>
        <v>0.15</v>
      </c>
      <c r="W22" s="97">
        <v>0.30209999999999998</v>
      </c>
      <c r="X22" s="128">
        <v>1</v>
      </c>
      <c r="Y22" s="210" t="s">
        <v>95</v>
      </c>
      <c r="Z22" s="155" t="s">
        <v>96</v>
      </c>
      <c r="AA22" s="92">
        <f t="shared" si="1"/>
        <v>0.25</v>
      </c>
      <c r="AB22" s="146">
        <v>0.4279</v>
      </c>
      <c r="AC22" s="91">
        <v>1</v>
      </c>
      <c r="AD22" s="210" t="s">
        <v>97</v>
      </c>
      <c r="AE22" s="155" t="s">
        <v>98</v>
      </c>
      <c r="AF22" s="89">
        <f t="shared" si="2"/>
        <v>0.6</v>
      </c>
      <c r="AG22" s="151">
        <v>0.52190000000000003</v>
      </c>
      <c r="AH22" s="91">
        <f t="shared" ref="AH22:AH33" si="5">AG22/AF22</f>
        <v>0.86983333333333346</v>
      </c>
      <c r="AI22" s="155" t="s">
        <v>99</v>
      </c>
      <c r="AJ22" s="155" t="s">
        <v>100</v>
      </c>
      <c r="AK22" s="176">
        <f t="shared" si="3"/>
        <v>0.95</v>
      </c>
      <c r="AL22" s="178">
        <v>0.97560000000000002</v>
      </c>
      <c r="AM22" s="91">
        <f t="shared" ref="AM22:AM29" si="6">IF((AL22/AK22)&gt;100%,100%,AL22/AK22)</f>
        <v>1</v>
      </c>
      <c r="AN22" s="153" t="s">
        <v>101</v>
      </c>
      <c r="AO22" s="155" t="s">
        <v>102</v>
      </c>
      <c r="AP22" s="83" t="s">
        <v>88</v>
      </c>
      <c r="AQ22" s="89">
        <f t="shared" si="4"/>
        <v>0.95</v>
      </c>
      <c r="AR22" s="167">
        <f t="shared" ref="AR22:AR27" si="7">+AL22</f>
        <v>0.97560000000000002</v>
      </c>
      <c r="AS22" s="91">
        <f t="shared" ref="AS22:AS36" si="8">IF((AR22/AQ22)&gt;100%,100%,AR22/AQ22)</f>
        <v>1</v>
      </c>
      <c r="AT22" s="153" t="s">
        <v>103</v>
      </c>
    </row>
    <row r="23" spans="1:46" s="116" customFormat="1" ht="168" customHeight="1" x14ac:dyDescent="0.2">
      <c r="A23" s="82">
        <v>6</v>
      </c>
      <c r="B23" s="188" t="s">
        <v>85</v>
      </c>
      <c r="C23" s="188" t="s">
        <v>86</v>
      </c>
      <c r="D23" s="63" t="s">
        <v>104</v>
      </c>
      <c r="E23" s="85">
        <v>6.6666666666666666E-2</v>
      </c>
      <c r="F23" s="188" t="s">
        <v>105</v>
      </c>
      <c r="G23" s="188" t="s">
        <v>106</v>
      </c>
      <c r="H23" s="188" t="s">
        <v>107</v>
      </c>
      <c r="I23" s="96" t="s">
        <v>108</v>
      </c>
      <c r="J23" s="88" t="s">
        <v>73</v>
      </c>
      <c r="K23" s="188" t="s">
        <v>109</v>
      </c>
      <c r="L23" s="109">
        <v>0.02</v>
      </c>
      <c r="M23" s="109">
        <v>0.1</v>
      </c>
      <c r="N23" s="109">
        <v>0.15</v>
      </c>
      <c r="O23" s="109">
        <v>0.4</v>
      </c>
      <c r="P23" s="109">
        <v>0.4</v>
      </c>
      <c r="Q23" s="87" t="s">
        <v>92</v>
      </c>
      <c r="R23" s="83" t="s">
        <v>93</v>
      </c>
      <c r="S23" s="187" t="s">
        <v>94</v>
      </c>
      <c r="T23" s="83" t="s">
        <v>93</v>
      </c>
      <c r="U23" s="88"/>
      <c r="V23" s="89">
        <f t="shared" si="0"/>
        <v>0.02</v>
      </c>
      <c r="W23" s="98">
        <v>2.6800000000000001E-2</v>
      </c>
      <c r="X23" s="128">
        <v>1</v>
      </c>
      <c r="Y23" s="210" t="s">
        <v>110</v>
      </c>
      <c r="Z23" s="155" t="s">
        <v>96</v>
      </c>
      <c r="AA23" s="92">
        <f t="shared" si="1"/>
        <v>0.1</v>
      </c>
      <c r="AB23" s="146">
        <v>0.1542</v>
      </c>
      <c r="AC23" s="91">
        <v>1</v>
      </c>
      <c r="AD23" s="210" t="s">
        <v>111</v>
      </c>
      <c r="AE23" s="155" t="s">
        <v>98</v>
      </c>
      <c r="AF23" s="89">
        <f t="shared" si="2"/>
        <v>0.15</v>
      </c>
      <c r="AG23" s="151">
        <v>0.24030000000000001</v>
      </c>
      <c r="AH23" s="91">
        <v>1</v>
      </c>
      <c r="AI23" s="155" t="s">
        <v>112</v>
      </c>
      <c r="AJ23" s="155" t="s">
        <v>100</v>
      </c>
      <c r="AK23" s="176">
        <f t="shared" si="3"/>
        <v>0.4</v>
      </c>
      <c r="AL23" s="93">
        <v>0.25690000000000002</v>
      </c>
      <c r="AM23" s="91">
        <f t="shared" ref="AM23:AM33" si="9">AL23/AK23</f>
        <v>0.64224999999999999</v>
      </c>
      <c r="AN23" s="155" t="s">
        <v>113</v>
      </c>
      <c r="AO23" s="155" t="s">
        <v>102</v>
      </c>
      <c r="AP23" s="83" t="s">
        <v>106</v>
      </c>
      <c r="AQ23" s="89">
        <f t="shared" si="4"/>
        <v>0.4</v>
      </c>
      <c r="AR23" s="167">
        <f t="shared" si="7"/>
        <v>0.25690000000000002</v>
      </c>
      <c r="AS23" s="91">
        <f t="shared" si="8"/>
        <v>0.64224999999999999</v>
      </c>
      <c r="AT23" s="155" t="s">
        <v>114</v>
      </c>
    </row>
    <row r="24" spans="1:46" s="116" customFormat="1" ht="173.25" customHeight="1" x14ac:dyDescent="0.2">
      <c r="A24" s="82">
        <v>6</v>
      </c>
      <c r="B24" s="188" t="s">
        <v>85</v>
      </c>
      <c r="C24" s="188" t="s">
        <v>86</v>
      </c>
      <c r="D24" s="63" t="s">
        <v>115</v>
      </c>
      <c r="E24" s="85">
        <v>6.6666666666666666E-2</v>
      </c>
      <c r="F24" s="188" t="s">
        <v>105</v>
      </c>
      <c r="G24" s="188" t="s">
        <v>116</v>
      </c>
      <c r="H24" s="188" t="s">
        <v>117</v>
      </c>
      <c r="I24" s="96" t="s">
        <v>118</v>
      </c>
      <c r="J24" s="88" t="s">
        <v>73</v>
      </c>
      <c r="K24" s="188" t="s">
        <v>109</v>
      </c>
      <c r="L24" s="109">
        <v>0.05</v>
      </c>
      <c r="M24" s="109">
        <v>0.2</v>
      </c>
      <c r="N24" s="109">
        <v>0.4</v>
      </c>
      <c r="O24" s="109">
        <v>0.5</v>
      </c>
      <c r="P24" s="109">
        <v>0.5</v>
      </c>
      <c r="Q24" s="87" t="s">
        <v>92</v>
      </c>
      <c r="R24" s="83" t="s">
        <v>93</v>
      </c>
      <c r="S24" s="187" t="s">
        <v>94</v>
      </c>
      <c r="T24" s="83" t="s">
        <v>93</v>
      </c>
      <c r="U24" s="88"/>
      <c r="V24" s="89">
        <f t="shared" si="0"/>
        <v>0.05</v>
      </c>
      <c r="W24" s="99">
        <v>0.27079999999999999</v>
      </c>
      <c r="X24" s="128">
        <v>1</v>
      </c>
      <c r="Y24" s="210" t="s">
        <v>119</v>
      </c>
      <c r="Z24" s="155" t="s">
        <v>96</v>
      </c>
      <c r="AA24" s="92">
        <f t="shared" si="1"/>
        <v>0.2</v>
      </c>
      <c r="AB24" s="146">
        <v>0.72770000000000001</v>
      </c>
      <c r="AC24" s="91">
        <v>1</v>
      </c>
      <c r="AD24" s="210" t="s">
        <v>120</v>
      </c>
      <c r="AE24" s="155" t="s">
        <v>98</v>
      </c>
      <c r="AF24" s="89">
        <f t="shared" si="2"/>
        <v>0.4</v>
      </c>
      <c r="AG24" s="151">
        <v>0.82650000000000001</v>
      </c>
      <c r="AH24" s="91">
        <v>1</v>
      </c>
      <c r="AI24" s="155" t="s">
        <v>121</v>
      </c>
      <c r="AJ24" s="155" t="s">
        <v>100</v>
      </c>
      <c r="AK24" s="176">
        <f t="shared" si="3"/>
        <v>0.5</v>
      </c>
      <c r="AL24" s="93">
        <v>0.73629999999999995</v>
      </c>
      <c r="AM24" s="91">
        <f t="shared" si="6"/>
        <v>1</v>
      </c>
      <c r="AN24" s="155" t="s">
        <v>119</v>
      </c>
      <c r="AO24" s="155" t="s">
        <v>102</v>
      </c>
      <c r="AP24" s="83" t="s">
        <v>116</v>
      </c>
      <c r="AQ24" s="89">
        <f t="shared" si="4"/>
        <v>0.5</v>
      </c>
      <c r="AR24" s="167">
        <f t="shared" si="7"/>
        <v>0.73629999999999995</v>
      </c>
      <c r="AS24" s="91">
        <f t="shared" si="8"/>
        <v>1</v>
      </c>
      <c r="AT24" s="155" t="s">
        <v>122</v>
      </c>
    </row>
    <row r="25" spans="1:46" s="116" customFormat="1" ht="171.75" customHeight="1" x14ac:dyDescent="0.2">
      <c r="A25" s="82">
        <v>6</v>
      </c>
      <c r="B25" s="188" t="s">
        <v>85</v>
      </c>
      <c r="C25" s="188" t="s">
        <v>86</v>
      </c>
      <c r="D25" s="106" t="s">
        <v>123</v>
      </c>
      <c r="E25" s="85">
        <v>6.6666666666666666E-2</v>
      </c>
      <c r="F25" s="188" t="s">
        <v>105</v>
      </c>
      <c r="G25" s="188" t="s">
        <v>124</v>
      </c>
      <c r="H25" s="188" t="s">
        <v>125</v>
      </c>
      <c r="I25" s="96" t="s">
        <v>126</v>
      </c>
      <c r="J25" s="88" t="s">
        <v>73</v>
      </c>
      <c r="K25" s="188" t="s">
        <v>109</v>
      </c>
      <c r="L25" s="109">
        <v>0.1</v>
      </c>
      <c r="M25" s="109">
        <v>0.2</v>
      </c>
      <c r="N25" s="109">
        <v>0.4</v>
      </c>
      <c r="O25" s="109">
        <v>0.5</v>
      </c>
      <c r="P25" s="109">
        <f>+O25</f>
        <v>0.5</v>
      </c>
      <c r="Q25" s="87" t="s">
        <v>92</v>
      </c>
      <c r="R25" s="83" t="s">
        <v>93</v>
      </c>
      <c r="S25" s="187" t="s">
        <v>94</v>
      </c>
      <c r="T25" s="83" t="s">
        <v>93</v>
      </c>
      <c r="U25" s="88"/>
      <c r="V25" s="89">
        <f t="shared" si="0"/>
        <v>0.1</v>
      </c>
      <c r="W25" s="99">
        <v>6.4299999999999996E-2</v>
      </c>
      <c r="X25" s="128">
        <f t="shared" ref="X25:X33" si="10">W25/V25</f>
        <v>0.6429999999999999</v>
      </c>
      <c r="Y25" s="210" t="s">
        <v>127</v>
      </c>
      <c r="Z25" s="155" t="s">
        <v>96</v>
      </c>
      <c r="AA25" s="92">
        <f t="shared" si="1"/>
        <v>0.2</v>
      </c>
      <c r="AB25" s="146">
        <v>0.38640000000000002</v>
      </c>
      <c r="AC25" s="91">
        <v>1</v>
      </c>
      <c r="AD25" s="210" t="s">
        <v>128</v>
      </c>
      <c r="AE25" s="155" t="s">
        <v>98</v>
      </c>
      <c r="AF25" s="89">
        <f t="shared" si="2"/>
        <v>0.4</v>
      </c>
      <c r="AG25" s="151">
        <v>0.44769999999999999</v>
      </c>
      <c r="AH25" s="91">
        <v>1</v>
      </c>
      <c r="AI25" s="155" t="s">
        <v>129</v>
      </c>
      <c r="AJ25" s="155" t="s">
        <v>100</v>
      </c>
      <c r="AK25" s="176">
        <f t="shared" si="3"/>
        <v>0.5</v>
      </c>
      <c r="AL25" s="93">
        <v>0.62990000000000002</v>
      </c>
      <c r="AM25" s="91">
        <f t="shared" si="6"/>
        <v>1</v>
      </c>
      <c r="AN25" s="155" t="s">
        <v>130</v>
      </c>
      <c r="AO25" s="155" t="s">
        <v>102</v>
      </c>
      <c r="AP25" s="83" t="s">
        <v>124</v>
      </c>
      <c r="AQ25" s="89">
        <f t="shared" si="4"/>
        <v>0.5</v>
      </c>
      <c r="AR25" s="167">
        <f t="shared" si="7"/>
        <v>0.62990000000000002</v>
      </c>
      <c r="AS25" s="91">
        <f t="shared" si="8"/>
        <v>1</v>
      </c>
      <c r="AT25" s="155" t="s">
        <v>131</v>
      </c>
    </row>
    <row r="26" spans="1:46" s="116" customFormat="1" ht="165" x14ac:dyDescent="0.2">
      <c r="A26" s="82">
        <v>1</v>
      </c>
      <c r="B26" s="188" t="s">
        <v>132</v>
      </c>
      <c r="C26" s="188" t="s">
        <v>133</v>
      </c>
      <c r="D26" s="188" t="s">
        <v>134</v>
      </c>
      <c r="E26" s="85">
        <v>6.6666666666666666E-2</v>
      </c>
      <c r="F26" s="189" t="s">
        <v>105</v>
      </c>
      <c r="G26" s="190" t="s">
        <v>135</v>
      </c>
      <c r="H26" s="190" t="s">
        <v>136</v>
      </c>
      <c r="I26" s="101">
        <v>11660</v>
      </c>
      <c r="J26" s="102" t="s">
        <v>61</v>
      </c>
      <c r="K26" s="190" t="s">
        <v>137</v>
      </c>
      <c r="L26" s="89"/>
      <c r="M26" s="89">
        <v>0.3</v>
      </c>
      <c r="N26" s="89"/>
      <c r="O26" s="89">
        <v>0.3</v>
      </c>
      <c r="P26" s="89">
        <v>0.6</v>
      </c>
      <c r="Q26" s="88" t="s">
        <v>63</v>
      </c>
      <c r="R26" s="192" t="s">
        <v>138</v>
      </c>
      <c r="S26" s="83" t="s">
        <v>139</v>
      </c>
      <c r="T26" s="83" t="s">
        <v>138</v>
      </c>
      <c r="U26" s="88"/>
      <c r="V26" s="89">
        <f t="shared" si="0"/>
        <v>0</v>
      </c>
      <c r="W26" s="90">
        <v>0</v>
      </c>
      <c r="X26" s="128" t="s">
        <v>67</v>
      </c>
      <c r="Y26" s="209" t="s">
        <v>67</v>
      </c>
      <c r="Z26" s="209" t="s">
        <v>67</v>
      </c>
      <c r="AA26" s="92">
        <f t="shared" si="1"/>
        <v>0.3</v>
      </c>
      <c r="AB26" s="93">
        <v>0.5</v>
      </c>
      <c r="AC26" s="91">
        <v>1</v>
      </c>
      <c r="AD26" s="155" t="s">
        <v>140</v>
      </c>
      <c r="AE26" s="155" t="s">
        <v>141</v>
      </c>
      <c r="AF26" s="91" t="s">
        <v>67</v>
      </c>
      <c r="AG26" s="91" t="s">
        <v>67</v>
      </c>
      <c r="AH26" s="91" t="s">
        <v>67</v>
      </c>
      <c r="AI26" s="217" t="s">
        <v>67</v>
      </c>
      <c r="AJ26" s="217" t="s">
        <v>67</v>
      </c>
      <c r="AK26" s="176">
        <f t="shared" si="3"/>
        <v>0.3</v>
      </c>
      <c r="AL26" s="93">
        <v>0.85</v>
      </c>
      <c r="AM26" s="91">
        <f t="shared" si="6"/>
        <v>1</v>
      </c>
      <c r="AN26" s="155" t="s">
        <v>142</v>
      </c>
      <c r="AO26" s="155" t="s">
        <v>141</v>
      </c>
      <c r="AP26" s="100" t="s">
        <v>135</v>
      </c>
      <c r="AQ26" s="89">
        <f t="shared" si="4"/>
        <v>0.6</v>
      </c>
      <c r="AR26" s="167">
        <f t="shared" si="7"/>
        <v>0.85</v>
      </c>
      <c r="AS26" s="91">
        <f t="shared" si="8"/>
        <v>1</v>
      </c>
      <c r="AT26" s="155" t="s">
        <v>142</v>
      </c>
    </row>
    <row r="27" spans="1:46" s="116" customFormat="1" ht="165" x14ac:dyDescent="0.2">
      <c r="A27" s="82">
        <v>1</v>
      </c>
      <c r="B27" s="188" t="s">
        <v>132</v>
      </c>
      <c r="C27" s="188" t="s">
        <v>133</v>
      </c>
      <c r="D27" s="188" t="s">
        <v>143</v>
      </c>
      <c r="E27" s="85">
        <v>6.6666666666666666E-2</v>
      </c>
      <c r="F27" s="189" t="s">
        <v>105</v>
      </c>
      <c r="G27" s="190" t="s">
        <v>135</v>
      </c>
      <c r="H27" s="190" t="s">
        <v>144</v>
      </c>
      <c r="I27" s="101">
        <v>1560</v>
      </c>
      <c r="J27" s="102" t="s">
        <v>61</v>
      </c>
      <c r="K27" s="190" t="s">
        <v>137</v>
      </c>
      <c r="L27" s="89"/>
      <c r="M27" s="89">
        <v>0.3</v>
      </c>
      <c r="N27" s="89"/>
      <c r="O27" s="89">
        <v>0.3</v>
      </c>
      <c r="P27" s="89">
        <v>0.6</v>
      </c>
      <c r="Q27" s="88" t="s">
        <v>63</v>
      </c>
      <c r="R27" s="192" t="s">
        <v>138</v>
      </c>
      <c r="S27" s="83" t="s">
        <v>139</v>
      </c>
      <c r="T27" s="83" t="s">
        <v>145</v>
      </c>
      <c r="U27" s="88"/>
      <c r="V27" s="89">
        <f t="shared" si="0"/>
        <v>0</v>
      </c>
      <c r="W27" s="90">
        <v>0</v>
      </c>
      <c r="X27" s="128" t="s">
        <v>67</v>
      </c>
      <c r="Y27" s="209" t="s">
        <v>67</v>
      </c>
      <c r="Z27" s="209" t="s">
        <v>67</v>
      </c>
      <c r="AA27" s="92">
        <f t="shared" si="1"/>
        <v>0.3</v>
      </c>
      <c r="AB27" s="93">
        <v>0.52</v>
      </c>
      <c r="AC27" s="91">
        <v>1</v>
      </c>
      <c r="AD27" s="155" t="s">
        <v>146</v>
      </c>
      <c r="AE27" s="155" t="s">
        <v>147</v>
      </c>
      <c r="AF27" s="91" t="s">
        <v>67</v>
      </c>
      <c r="AG27" s="91" t="s">
        <v>67</v>
      </c>
      <c r="AH27" s="91" t="s">
        <v>67</v>
      </c>
      <c r="AI27" s="217" t="s">
        <v>67</v>
      </c>
      <c r="AJ27" s="217" t="s">
        <v>67</v>
      </c>
      <c r="AK27" s="176">
        <f t="shared" si="3"/>
        <v>0.3</v>
      </c>
      <c r="AL27" s="93">
        <v>0.79</v>
      </c>
      <c r="AM27" s="91">
        <f t="shared" si="6"/>
        <v>1</v>
      </c>
      <c r="AN27" s="155" t="s">
        <v>148</v>
      </c>
      <c r="AO27" s="155" t="s">
        <v>147</v>
      </c>
      <c r="AP27" s="100" t="s">
        <v>135</v>
      </c>
      <c r="AQ27" s="89">
        <f t="shared" si="4"/>
        <v>0.6</v>
      </c>
      <c r="AR27" s="167">
        <f t="shared" si="7"/>
        <v>0.79</v>
      </c>
      <c r="AS27" s="91">
        <f t="shared" si="8"/>
        <v>1</v>
      </c>
      <c r="AT27" s="155" t="s">
        <v>148</v>
      </c>
    </row>
    <row r="28" spans="1:46" s="116" customFormat="1" ht="90" x14ac:dyDescent="0.2">
      <c r="A28" s="82">
        <v>1</v>
      </c>
      <c r="B28" s="188" t="s">
        <v>132</v>
      </c>
      <c r="C28" s="188" t="s">
        <v>133</v>
      </c>
      <c r="D28" s="84" t="s">
        <v>149</v>
      </c>
      <c r="E28" s="85">
        <v>6.6666666666666666E-2</v>
      </c>
      <c r="F28" s="190" t="s">
        <v>105</v>
      </c>
      <c r="G28" s="188" t="s">
        <v>150</v>
      </c>
      <c r="H28" s="188" t="s">
        <v>151</v>
      </c>
      <c r="I28" s="87">
        <v>172</v>
      </c>
      <c r="J28" s="102" t="s">
        <v>61</v>
      </c>
      <c r="K28" s="190" t="s">
        <v>152</v>
      </c>
      <c r="L28" s="110">
        <v>8</v>
      </c>
      <c r="M28" s="110">
        <v>10</v>
      </c>
      <c r="N28" s="110">
        <v>12</v>
      </c>
      <c r="O28" s="110">
        <v>12</v>
      </c>
      <c r="P28" s="110">
        <f>SUM(L28:O28)</f>
        <v>42</v>
      </c>
      <c r="Q28" s="88" t="s">
        <v>63</v>
      </c>
      <c r="R28" s="83" t="s">
        <v>153</v>
      </c>
      <c r="S28" s="83" t="s">
        <v>154</v>
      </c>
      <c r="T28" s="100" t="s">
        <v>155</v>
      </c>
      <c r="U28" s="88"/>
      <c r="V28" s="103">
        <f t="shared" si="0"/>
        <v>8</v>
      </c>
      <c r="W28" s="154">
        <v>53</v>
      </c>
      <c r="X28" s="128">
        <v>1</v>
      </c>
      <c r="Y28" s="155" t="s">
        <v>156</v>
      </c>
      <c r="Z28" s="155" t="s">
        <v>96</v>
      </c>
      <c r="AA28" s="104">
        <f t="shared" si="1"/>
        <v>10</v>
      </c>
      <c r="AB28" s="145">
        <v>77</v>
      </c>
      <c r="AC28" s="91">
        <v>1</v>
      </c>
      <c r="AD28" s="155" t="s">
        <v>157</v>
      </c>
      <c r="AE28" s="155" t="s">
        <v>98</v>
      </c>
      <c r="AF28" s="103">
        <f t="shared" si="2"/>
        <v>12</v>
      </c>
      <c r="AG28" s="154">
        <v>12</v>
      </c>
      <c r="AH28" s="91">
        <f t="shared" si="5"/>
        <v>1</v>
      </c>
      <c r="AI28" s="155" t="s">
        <v>158</v>
      </c>
      <c r="AJ28" s="155" t="s">
        <v>100</v>
      </c>
      <c r="AK28" s="104">
        <f t="shared" si="3"/>
        <v>12</v>
      </c>
      <c r="AL28" s="145">
        <v>27</v>
      </c>
      <c r="AM28" s="91">
        <f t="shared" si="6"/>
        <v>1</v>
      </c>
      <c r="AN28" s="155" t="s">
        <v>159</v>
      </c>
      <c r="AO28" s="155" t="s">
        <v>102</v>
      </c>
      <c r="AP28" s="83" t="s">
        <v>150</v>
      </c>
      <c r="AQ28" s="111">
        <f t="shared" si="4"/>
        <v>42</v>
      </c>
      <c r="AR28" s="165">
        <f>+AL28+AG28+AB28+W28</f>
        <v>169</v>
      </c>
      <c r="AS28" s="91">
        <f t="shared" si="8"/>
        <v>1</v>
      </c>
      <c r="AT28" s="155" t="s">
        <v>160</v>
      </c>
    </row>
    <row r="29" spans="1:46" s="116" customFormat="1" ht="120" x14ac:dyDescent="0.2">
      <c r="A29" s="82">
        <v>1</v>
      </c>
      <c r="B29" s="188" t="s">
        <v>132</v>
      </c>
      <c r="C29" s="188" t="s">
        <v>133</v>
      </c>
      <c r="D29" s="84" t="s">
        <v>161</v>
      </c>
      <c r="E29" s="85">
        <v>6.6666666666666666E-2</v>
      </c>
      <c r="F29" s="190" t="s">
        <v>105</v>
      </c>
      <c r="G29" s="188" t="s">
        <v>162</v>
      </c>
      <c r="H29" s="188" t="s">
        <v>163</v>
      </c>
      <c r="I29" s="87">
        <v>24</v>
      </c>
      <c r="J29" s="88" t="s">
        <v>61</v>
      </c>
      <c r="K29" s="190" t="s">
        <v>164</v>
      </c>
      <c r="L29" s="111">
        <v>6</v>
      </c>
      <c r="M29" s="111">
        <v>6</v>
      </c>
      <c r="N29" s="111">
        <v>6</v>
      </c>
      <c r="O29" s="111">
        <v>6</v>
      </c>
      <c r="P29" s="111">
        <f>SUM(L29:O29)</f>
        <v>24</v>
      </c>
      <c r="Q29" s="88" t="s">
        <v>63</v>
      </c>
      <c r="R29" s="83" t="s">
        <v>153</v>
      </c>
      <c r="S29" s="83" t="s">
        <v>165</v>
      </c>
      <c r="T29" s="100" t="s">
        <v>166</v>
      </c>
      <c r="U29" s="88"/>
      <c r="V29" s="103">
        <f t="shared" si="0"/>
        <v>6</v>
      </c>
      <c r="W29" s="154">
        <v>6</v>
      </c>
      <c r="X29" s="128">
        <f t="shared" si="10"/>
        <v>1</v>
      </c>
      <c r="Y29" s="155" t="s">
        <v>167</v>
      </c>
      <c r="Z29" s="155" t="s">
        <v>96</v>
      </c>
      <c r="AA29" s="104">
        <f t="shared" si="1"/>
        <v>6</v>
      </c>
      <c r="AB29" s="145">
        <v>6</v>
      </c>
      <c r="AC29" s="91">
        <f t="shared" ref="AC29:AC35" si="11">AB29/AA29</f>
        <v>1</v>
      </c>
      <c r="AD29" s="155" t="s">
        <v>167</v>
      </c>
      <c r="AE29" s="155" t="s">
        <v>98</v>
      </c>
      <c r="AF29" s="103">
        <f t="shared" si="2"/>
        <v>6</v>
      </c>
      <c r="AG29" s="154">
        <v>6</v>
      </c>
      <c r="AH29" s="91">
        <f t="shared" si="5"/>
        <v>1</v>
      </c>
      <c r="AI29" s="155" t="s">
        <v>168</v>
      </c>
      <c r="AJ29" s="155" t="s">
        <v>100</v>
      </c>
      <c r="AK29" s="104">
        <f t="shared" si="3"/>
        <v>6</v>
      </c>
      <c r="AL29" s="145">
        <v>21</v>
      </c>
      <c r="AM29" s="91">
        <f t="shared" si="6"/>
        <v>1</v>
      </c>
      <c r="AN29" s="155" t="s">
        <v>169</v>
      </c>
      <c r="AO29" s="155" t="s">
        <v>102</v>
      </c>
      <c r="AP29" s="83" t="s">
        <v>162</v>
      </c>
      <c r="AQ29" s="111">
        <f t="shared" si="4"/>
        <v>24</v>
      </c>
      <c r="AR29" s="165">
        <f>+AL29+AG29+AB29+W29</f>
        <v>39</v>
      </c>
      <c r="AS29" s="91">
        <f t="shared" si="8"/>
        <v>1</v>
      </c>
      <c r="AT29" s="185" t="s">
        <v>170</v>
      </c>
    </row>
    <row r="30" spans="1:46" s="116" customFormat="1" ht="150" x14ac:dyDescent="0.2">
      <c r="A30" s="82">
        <v>1</v>
      </c>
      <c r="B30" s="188" t="s">
        <v>132</v>
      </c>
      <c r="C30" s="188" t="s">
        <v>133</v>
      </c>
      <c r="D30" s="84" t="s">
        <v>171</v>
      </c>
      <c r="E30" s="85">
        <v>6.6666666666666666E-2</v>
      </c>
      <c r="F30" s="190" t="s">
        <v>105</v>
      </c>
      <c r="G30" s="191" t="s">
        <v>172</v>
      </c>
      <c r="H30" s="188" t="s">
        <v>173</v>
      </c>
      <c r="I30" s="88">
        <v>22</v>
      </c>
      <c r="J30" s="88" t="s">
        <v>61</v>
      </c>
      <c r="K30" s="188" t="s">
        <v>174</v>
      </c>
      <c r="L30" s="111">
        <v>4</v>
      </c>
      <c r="M30" s="111">
        <v>7</v>
      </c>
      <c r="N30" s="111">
        <v>7</v>
      </c>
      <c r="O30" s="111">
        <v>6</v>
      </c>
      <c r="P30" s="111">
        <f>SUM(L30:O30)</f>
        <v>24</v>
      </c>
      <c r="Q30" s="88" t="s">
        <v>63</v>
      </c>
      <c r="R30" s="83" t="s">
        <v>153</v>
      </c>
      <c r="S30" s="83" t="s">
        <v>154</v>
      </c>
      <c r="T30" s="100" t="s">
        <v>175</v>
      </c>
      <c r="U30" s="88"/>
      <c r="V30" s="103">
        <f t="shared" si="0"/>
        <v>4</v>
      </c>
      <c r="W30" s="154">
        <v>6</v>
      </c>
      <c r="X30" s="128">
        <v>1</v>
      </c>
      <c r="Y30" s="155" t="s">
        <v>176</v>
      </c>
      <c r="Z30" s="155" t="s">
        <v>96</v>
      </c>
      <c r="AA30" s="104">
        <f t="shared" si="1"/>
        <v>7</v>
      </c>
      <c r="AB30" s="145">
        <v>7</v>
      </c>
      <c r="AC30" s="91">
        <f t="shared" si="11"/>
        <v>1</v>
      </c>
      <c r="AD30" s="155" t="s">
        <v>177</v>
      </c>
      <c r="AE30" s="155" t="s">
        <v>98</v>
      </c>
      <c r="AF30" s="103">
        <f t="shared" si="2"/>
        <v>7</v>
      </c>
      <c r="AG30" s="154">
        <v>7</v>
      </c>
      <c r="AH30" s="91">
        <f t="shared" si="5"/>
        <v>1</v>
      </c>
      <c r="AI30" s="155" t="s">
        <v>178</v>
      </c>
      <c r="AJ30" s="155" t="s">
        <v>100</v>
      </c>
      <c r="AK30" s="104">
        <f t="shared" si="3"/>
        <v>6</v>
      </c>
      <c r="AL30" s="145">
        <v>6</v>
      </c>
      <c r="AM30" s="91">
        <f t="shared" si="9"/>
        <v>1</v>
      </c>
      <c r="AN30" s="155" t="s">
        <v>179</v>
      </c>
      <c r="AO30" s="155" t="s">
        <v>102</v>
      </c>
      <c r="AP30" s="36" t="s">
        <v>172</v>
      </c>
      <c r="AQ30" s="111">
        <f t="shared" si="4"/>
        <v>24</v>
      </c>
      <c r="AR30" s="165">
        <f>+AL30+AG30+AB30+W30</f>
        <v>26</v>
      </c>
      <c r="AS30" s="91">
        <f t="shared" si="8"/>
        <v>1</v>
      </c>
      <c r="AT30" s="155" t="s">
        <v>180</v>
      </c>
    </row>
    <row r="31" spans="1:46" s="143" customFormat="1" ht="135" x14ac:dyDescent="0.2">
      <c r="A31" s="132">
        <v>7</v>
      </c>
      <c r="B31" s="136" t="s">
        <v>181</v>
      </c>
      <c r="C31" s="136" t="s">
        <v>182</v>
      </c>
      <c r="D31" s="136" t="s">
        <v>183</v>
      </c>
      <c r="E31" s="137">
        <v>6.6666666666666666E-2</v>
      </c>
      <c r="F31" s="136" t="s">
        <v>105</v>
      </c>
      <c r="G31" s="136" t="s">
        <v>184</v>
      </c>
      <c r="H31" s="136" t="s">
        <v>185</v>
      </c>
      <c r="I31" s="137">
        <v>0.88</v>
      </c>
      <c r="J31" s="135" t="s">
        <v>186</v>
      </c>
      <c r="K31" s="136" t="s">
        <v>187</v>
      </c>
      <c r="L31" s="137">
        <v>1</v>
      </c>
      <c r="M31" s="137">
        <v>1</v>
      </c>
      <c r="N31" s="137">
        <v>1</v>
      </c>
      <c r="O31" s="137">
        <v>1</v>
      </c>
      <c r="P31" s="137">
        <v>1</v>
      </c>
      <c r="Q31" s="135" t="s">
        <v>63</v>
      </c>
      <c r="R31" s="133" t="s">
        <v>188</v>
      </c>
      <c r="S31" s="133" t="s">
        <v>189</v>
      </c>
      <c r="T31" s="133" t="s">
        <v>190</v>
      </c>
      <c r="U31" s="135"/>
      <c r="V31" s="137">
        <f t="shared" si="0"/>
        <v>1</v>
      </c>
      <c r="W31" s="138">
        <v>0.9</v>
      </c>
      <c r="X31" s="139">
        <f t="shared" si="10"/>
        <v>0.9</v>
      </c>
      <c r="Y31" s="156" t="s">
        <v>191</v>
      </c>
      <c r="Z31" s="156" t="s">
        <v>96</v>
      </c>
      <c r="AA31" s="141">
        <f t="shared" si="1"/>
        <v>1</v>
      </c>
      <c r="AB31" s="140">
        <v>0.91</v>
      </c>
      <c r="AC31" s="142">
        <f t="shared" si="11"/>
        <v>0.91</v>
      </c>
      <c r="AD31" s="156" t="s">
        <v>192</v>
      </c>
      <c r="AE31" s="156" t="s">
        <v>193</v>
      </c>
      <c r="AF31" s="137">
        <f t="shared" si="2"/>
        <v>1</v>
      </c>
      <c r="AG31" s="138">
        <v>0.96</v>
      </c>
      <c r="AH31" s="142">
        <f t="shared" si="5"/>
        <v>0.96</v>
      </c>
      <c r="AI31" s="156" t="s">
        <v>194</v>
      </c>
      <c r="AJ31" s="156" t="s">
        <v>100</v>
      </c>
      <c r="AK31" s="142">
        <f t="shared" si="3"/>
        <v>1</v>
      </c>
      <c r="AL31" s="140">
        <v>0.98</v>
      </c>
      <c r="AM31" s="142">
        <f t="shared" si="9"/>
        <v>0.98</v>
      </c>
      <c r="AN31" s="156" t="s">
        <v>195</v>
      </c>
      <c r="AO31" s="156" t="s">
        <v>193</v>
      </c>
      <c r="AP31" s="133" t="s">
        <v>184</v>
      </c>
      <c r="AQ31" s="137">
        <f t="shared" si="4"/>
        <v>1</v>
      </c>
      <c r="AR31" s="169">
        <v>0.98</v>
      </c>
      <c r="AS31" s="142">
        <f t="shared" si="8"/>
        <v>0.98</v>
      </c>
      <c r="AT31" s="156" t="s">
        <v>195</v>
      </c>
    </row>
    <row r="32" spans="1:46" s="143" customFormat="1" ht="171.75" customHeight="1" x14ac:dyDescent="0.2">
      <c r="A32" s="132">
        <v>6</v>
      </c>
      <c r="B32" s="136" t="s">
        <v>85</v>
      </c>
      <c r="C32" s="136" t="s">
        <v>196</v>
      </c>
      <c r="D32" s="136" t="s">
        <v>197</v>
      </c>
      <c r="E32" s="134">
        <v>0.04</v>
      </c>
      <c r="F32" s="136" t="s">
        <v>198</v>
      </c>
      <c r="G32" s="136" t="s">
        <v>199</v>
      </c>
      <c r="H32" s="136" t="s">
        <v>200</v>
      </c>
      <c r="I32" s="135">
        <v>1</v>
      </c>
      <c r="J32" s="135" t="s">
        <v>61</v>
      </c>
      <c r="K32" s="136" t="s">
        <v>201</v>
      </c>
      <c r="L32" s="135">
        <v>0</v>
      </c>
      <c r="M32" s="135">
        <v>0</v>
      </c>
      <c r="N32" s="135">
        <v>0</v>
      </c>
      <c r="O32" s="135">
        <v>1</v>
      </c>
      <c r="P32" s="135">
        <f>+SUM(L32:O32)</f>
        <v>1</v>
      </c>
      <c r="Q32" s="135" t="s">
        <v>63</v>
      </c>
      <c r="R32" s="133" t="s">
        <v>202</v>
      </c>
      <c r="S32" s="133" t="s">
        <v>203</v>
      </c>
      <c r="T32" s="193" t="s">
        <v>204</v>
      </c>
      <c r="U32" s="135"/>
      <c r="V32" s="137">
        <f t="shared" si="0"/>
        <v>0</v>
      </c>
      <c r="W32" s="138">
        <f t="shared" si="0"/>
        <v>0</v>
      </c>
      <c r="X32" s="139" t="s">
        <v>67</v>
      </c>
      <c r="Y32" s="211" t="s">
        <v>67</v>
      </c>
      <c r="Z32" s="211" t="s">
        <v>67</v>
      </c>
      <c r="AA32" s="142" t="s">
        <v>67</v>
      </c>
      <c r="AB32" s="142" t="s">
        <v>67</v>
      </c>
      <c r="AC32" s="142" t="s">
        <v>67</v>
      </c>
      <c r="AD32" s="215" t="s">
        <v>67</v>
      </c>
      <c r="AE32" s="215" t="s">
        <v>67</v>
      </c>
      <c r="AF32" s="137" t="s">
        <v>205</v>
      </c>
      <c r="AG32" s="137" t="s">
        <v>205</v>
      </c>
      <c r="AH32" s="137" t="s">
        <v>205</v>
      </c>
      <c r="AI32" s="211" t="s">
        <v>206</v>
      </c>
      <c r="AJ32" s="211" t="s">
        <v>207</v>
      </c>
      <c r="AK32" s="228">
        <f t="shared" ref="AK32" si="12">O32</f>
        <v>1</v>
      </c>
      <c r="AL32" s="229">
        <v>1</v>
      </c>
      <c r="AM32" s="142">
        <f t="shared" si="9"/>
        <v>1</v>
      </c>
      <c r="AN32" s="156" t="s">
        <v>208</v>
      </c>
      <c r="AO32" s="156" t="s">
        <v>102</v>
      </c>
      <c r="AP32" s="133" t="s">
        <v>199</v>
      </c>
      <c r="AQ32" s="230">
        <f t="shared" si="4"/>
        <v>1</v>
      </c>
      <c r="AR32" s="231">
        <v>1</v>
      </c>
      <c r="AS32" s="142">
        <f t="shared" si="8"/>
        <v>1</v>
      </c>
      <c r="AT32" s="156" t="s">
        <v>208</v>
      </c>
    </row>
    <row r="33" spans="1:46" s="143" customFormat="1" ht="133.5" customHeight="1" x14ac:dyDescent="0.2">
      <c r="A33" s="132">
        <v>6</v>
      </c>
      <c r="B33" s="136" t="s">
        <v>85</v>
      </c>
      <c r="C33" s="136" t="s">
        <v>196</v>
      </c>
      <c r="D33" s="136" t="s">
        <v>209</v>
      </c>
      <c r="E33" s="134">
        <v>0.04</v>
      </c>
      <c r="F33" s="136" t="s">
        <v>198</v>
      </c>
      <c r="G33" s="136" t="s">
        <v>210</v>
      </c>
      <c r="H33" s="136" t="s">
        <v>211</v>
      </c>
      <c r="I33" s="135" t="s">
        <v>212</v>
      </c>
      <c r="J33" s="135" t="s">
        <v>186</v>
      </c>
      <c r="K33" s="136" t="s">
        <v>213</v>
      </c>
      <c r="L33" s="142">
        <v>1</v>
      </c>
      <c r="M33" s="142">
        <v>1</v>
      </c>
      <c r="N33" s="142">
        <v>1</v>
      </c>
      <c r="O33" s="142">
        <v>1</v>
      </c>
      <c r="P33" s="142">
        <v>1</v>
      </c>
      <c r="Q33" s="135" t="s">
        <v>63</v>
      </c>
      <c r="R33" s="133" t="s">
        <v>214</v>
      </c>
      <c r="S33" s="133" t="s">
        <v>203</v>
      </c>
      <c r="T33" s="133" t="s">
        <v>215</v>
      </c>
      <c r="U33" s="135"/>
      <c r="V33" s="137">
        <f t="shared" si="0"/>
        <v>1</v>
      </c>
      <c r="W33" s="138">
        <v>0.5</v>
      </c>
      <c r="X33" s="139">
        <f t="shared" si="10"/>
        <v>0.5</v>
      </c>
      <c r="Y33" s="156" t="s">
        <v>216</v>
      </c>
      <c r="Z33" s="156" t="s">
        <v>96</v>
      </c>
      <c r="AA33" s="141">
        <f t="shared" si="1"/>
        <v>1</v>
      </c>
      <c r="AB33" s="140">
        <v>0.28999999999999998</v>
      </c>
      <c r="AC33" s="142">
        <f t="shared" si="11"/>
        <v>0.28999999999999998</v>
      </c>
      <c r="AD33" s="156" t="s">
        <v>217</v>
      </c>
      <c r="AE33" s="156" t="s">
        <v>218</v>
      </c>
      <c r="AF33" s="137">
        <f t="shared" si="2"/>
        <v>1</v>
      </c>
      <c r="AG33" s="138">
        <f t="shared" si="2"/>
        <v>1</v>
      </c>
      <c r="AH33" s="142">
        <f t="shared" si="5"/>
        <v>1</v>
      </c>
      <c r="AI33" s="156" t="s">
        <v>219</v>
      </c>
      <c r="AJ33" s="156" t="s">
        <v>220</v>
      </c>
      <c r="AK33" s="142">
        <f t="shared" si="3"/>
        <v>1</v>
      </c>
      <c r="AL33" s="140">
        <v>1</v>
      </c>
      <c r="AM33" s="142">
        <f t="shared" si="9"/>
        <v>1</v>
      </c>
      <c r="AN33" s="156" t="s">
        <v>221</v>
      </c>
      <c r="AO33" s="156" t="s">
        <v>102</v>
      </c>
      <c r="AP33" s="133" t="s">
        <v>210</v>
      </c>
      <c r="AQ33" s="137">
        <f t="shared" si="4"/>
        <v>1</v>
      </c>
      <c r="AR33" s="168">
        <v>1</v>
      </c>
      <c r="AS33" s="142">
        <f t="shared" si="8"/>
        <v>1</v>
      </c>
      <c r="AT33" s="156" t="s">
        <v>221</v>
      </c>
    </row>
    <row r="34" spans="1:46" s="143" customFormat="1" ht="275.25" customHeight="1" x14ac:dyDescent="0.2">
      <c r="A34" s="132">
        <v>6</v>
      </c>
      <c r="B34" s="136" t="s">
        <v>85</v>
      </c>
      <c r="C34" s="136" t="s">
        <v>196</v>
      </c>
      <c r="D34" s="136" t="s">
        <v>222</v>
      </c>
      <c r="E34" s="134">
        <v>0.04</v>
      </c>
      <c r="F34" s="136" t="s">
        <v>198</v>
      </c>
      <c r="G34" s="136" t="s">
        <v>223</v>
      </c>
      <c r="H34" s="136" t="s">
        <v>224</v>
      </c>
      <c r="I34" s="135">
        <v>333</v>
      </c>
      <c r="J34" s="135" t="s">
        <v>73</v>
      </c>
      <c r="K34" s="136" t="s">
        <v>225</v>
      </c>
      <c r="L34" s="142">
        <v>0</v>
      </c>
      <c r="M34" s="142">
        <v>0</v>
      </c>
      <c r="N34" s="142">
        <v>0</v>
      </c>
      <c r="O34" s="142">
        <v>1</v>
      </c>
      <c r="P34" s="144">
        <v>1</v>
      </c>
      <c r="Q34" s="135" t="s">
        <v>63</v>
      </c>
      <c r="R34" s="133" t="s">
        <v>226</v>
      </c>
      <c r="S34" s="133" t="s">
        <v>227</v>
      </c>
      <c r="T34" s="133" t="s">
        <v>228</v>
      </c>
      <c r="U34" s="135"/>
      <c r="V34" s="137" t="s">
        <v>67</v>
      </c>
      <c r="W34" s="137" t="s">
        <v>67</v>
      </c>
      <c r="X34" s="137" t="s">
        <v>67</v>
      </c>
      <c r="Y34" s="156" t="s">
        <v>229</v>
      </c>
      <c r="Z34" s="156" t="s">
        <v>96</v>
      </c>
      <c r="AA34" s="137" t="s">
        <v>67</v>
      </c>
      <c r="AB34" s="137" t="s">
        <v>67</v>
      </c>
      <c r="AC34" s="137" t="s">
        <v>67</v>
      </c>
      <c r="AD34" s="156" t="s">
        <v>230</v>
      </c>
      <c r="AE34" s="156" t="s">
        <v>231</v>
      </c>
      <c r="AF34" s="137" t="s">
        <v>205</v>
      </c>
      <c r="AG34" s="137" t="s">
        <v>205</v>
      </c>
      <c r="AH34" s="137" t="s">
        <v>205</v>
      </c>
      <c r="AI34" s="156" t="s">
        <v>232</v>
      </c>
      <c r="AJ34" s="156" t="s">
        <v>233</v>
      </c>
      <c r="AK34" s="142">
        <f t="shared" si="3"/>
        <v>1</v>
      </c>
      <c r="AL34" s="140">
        <v>0.88349999999999995</v>
      </c>
      <c r="AM34" s="142">
        <f>AL34/AK34</f>
        <v>0.88349999999999995</v>
      </c>
      <c r="AN34" s="156" t="s">
        <v>234</v>
      </c>
      <c r="AO34" s="156" t="s">
        <v>102</v>
      </c>
      <c r="AP34" s="133" t="s">
        <v>223</v>
      </c>
      <c r="AQ34" s="137">
        <f t="shared" si="4"/>
        <v>1</v>
      </c>
      <c r="AR34" s="168">
        <v>0.88</v>
      </c>
      <c r="AS34" s="142">
        <f t="shared" si="8"/>
        <v>0.88</v>
      </c>
      <c r="AT34" s="156" t="s">
        <v>235</v>
      </c>
    </row>
    <row r="35" spans="1:46" s="143" customFormat="1" ht="358.5" customHeight="1" x14ac:dyDescent="0.2">
      <c r="A35" s="132">
        <v>6</v>
      </c>
      <c r="B35" s="136" t="s">
        <v>85</v>
      </c>
      <c r="C35" s="136" t="s">
        <v>196</v>
      </c>
      <c r="D35" s="136" t="s">
        <v>236</v>
      </c>
      <c r="E35" s="134">
        <v>0.04</v>
      </c>
      <c r="F35" s="136" t="s">
        <v>198</v>
      </c>
      <c r="G35" s="136" t="s">
        <v>237</v>
      </c>
      <c r="H35" s="136" t="s">
        <v>238</v>
      </c>
      <c r="I35" s="135" t="s">
        <v>212</v>
      </c>
      <c r="J35" s="135" t="s">
        <v>186</v>
      </c>
      <c r="K35" s="136" t="s">
        <v>239</v>
      </c>
      <c r="L35" s="137"/>
      <c r="M35" s="137">
        <v>0.7</v>
      </c>
      <c r="N35" s="137"/>
      <c r="O35" s="137">
        <v>0.7</v>
      </c>
      <c r="P35" s="137">
        <v>0.7</v>
      </c>
      <c r="Q35" s="135" t="s">
        <v>63</v>
      </c>
      <c r="R35" s="133" t="s">
        <v>240</v>
      </c>
      <c r="S35" s="133" t="s">
        <v>241</v>
      </c>
      <c r="T35" s="133" t="s">
        <v>242</v>
      </c>
      <c r="U35" s="135"/>
      <c r="V35" s="137">
        <v>0</v>
      </c>
      <c r="W35" s="138">
        <v>0</v>
      </c>
      <c r="X35" s="139" t="s">
        <v>67</v>
      </c>
      <c r="Y35" s="211" t="s">
        <v>67</v>
      </c>
      <c r="Z35" s="211" t="s">
        <v>67</v>
      </c>
      <c r="AA35" s="141">
        <f t="shared" si="1"/>
        <v>0.7</v>
      </c>
      <c r="AB35" s="140">
        <v>0.6</v>
      </c>
      <c r="AC35" s="142">
        <f t="shared" si="11"/>
        <v>0.85714285714285721</v>
      </c>
      <c r="AD35" s="156" t="s">
        <v>243</v>
      </c>
      <c r="AE35" s="156" t="s">
        <v>244</v>
      </c>
      <c r="AF35" s="142" t="s">
        <v>67</v>
      </c>
      <c r="AG35" s="142" t="s">
        <v>67</v>
      </c>
      <c r="AH35" s="142" t="s">
        <v>67</v>
      </c>
      <c r="AI35" s="215" t="s">
        <v>67</v>
      </c>
      <c r="AJ35" s="215" t="s">
        <v>67</v>
      </c>
      <c r="AK35" s="142">
        <f t="shared" si="3"/>
        <v>0.7</v>
      </c>
      <c r="AL35" s="140">
        <v>0.71</v>
      </c>
      <c r="AM35" s="142">
        <f t="shared" ref="AM35" si="13">IF((AL35/AK35)&gt;100%,100%,AL35/AK35)</f>
        <v>1</v>
      </c>
      <c r="AN35" s="156" t="s">
        <v>245</v>
      </c>
      <c r="AO35" s="156" t="s">
        <v>102</v>
      </c>
      <c r="AP35" s="133" t="s">
        <v>237</v>
      </c>
      <c r="AQ35" s="137">
        <f>P35</f>
        <v>0.7</v>
      </c>
      <c r="AR35" s="168">
        <v>0.71</v>
      </c>
      <c r="AS35" s="142">
        <f>IF((AR35/AQ35)&gt;100%,100%,AR35/AQ35)</f>
        <v>1</v>
      </c>
      <c r="AT35" s="156" t="s">
        <v>245</v>
      </c>
    </row>
    <row r="36" spans="1:46" s="143" customFormat="1" ht="75" x14ac:dyDescent="0.2">
      <c r="A36" s="132">
        <v>6</v>
      </c>
      <c r="B36" s="136" t="s">
        <v>85</v>
      </c>
      <c r="C36" s="136" t="s">
        <v>196</v>
      </c>
      <c r="D36" s="136" t="s">
        <v>246</v>
      </c>
      <c r="E36" s="134">
        <v>0.04</v>
      </c>
      <c r="F36" s="136" t="s">
        <v>198</v>
      </c>
      <c r="G36" s="136" t="s">
        <v>247</v>
      </c>
      <c r="H36" s="136" t="s">
        <v>248</v>
      </c>
      <c r="I36" s="135" t="s">
        <v>212</v>
      </c>
      <c r="J36" s="135" t="s">
        <v>186</v>
      </c>
      <c r="K36" s="136" t="s">
        <v>249</v>
      </c>
      <c r="L36" s="137">
        <v>0</v>
      </c>
      <c r="M36" s="137">
        <v>0</v>
      </c>
      <c r="N36" s="137">
        <v>0</v>
      </c>
      <c r="O36" s="137">
        <v>0.8</v>
      </c>
      <c r="P36" s="137">
        <v>0.8</v>
      </c>
      <c r="Q36" s="135" t="s">
        <v>63</v>
      </c>
      <c r="R36" s="133" t="s">
        <v>240</v>
      </c>
      <c r="S36" s="133" t="s">
        <v>241</v>
      </c>
      <c r="T36" s="133" t="s">
        <v>240</v>
      </c>
      <c r="U36" s="135"/>
      <c r="V36" s="137">
        <f t="shared" si="0"/>
        <v>0</v>
      </c>
      <c r="W36" s="138">
        <v>0</v>
      </c>
      <c r="X36" s="139" t="s">
        <v>67</v>
      </c>
      <c r="Y36" s="211" t="s">
        <v>67</v>
      </c>
      <c r="Z36" s="211" t="s">
        <v>67</v>
      </c>
      <c r="AA36" s="142" t="s">
        <v>67</v>
      </c>
      <c r="AB36" s="142" t="s">
        <v>67</v>
      </c>
      <c r="AC36" s="142" t="s">
        <v>67</v>
      </c>
      <c r="AD36" s="215" t="s">
        <v>67</v>
      </c>
      <c r="AE36" s="215" t="s">
        <v>67</v>
      </c>
      <c r="AF36" s="142" t="s">
        <v>67</v>
      </c>
      <c r="AG36" s="142" t="s">
        <v>67</v>
      </c>
      <c r="AH36" s="142" t="s">
        <v>67</v>
      </c>
      <c r="AI36" s="215" t="s">
        <v>67</v>
      </c>
      <c r="AJ36" s="215" t="s">
        <v>67</v>
      </c>
      <c r="AK36" s="142">
        <f t="shared" si="3"/>
        <v>0.8</v>
      </c>
      <c r="AL36" s="140">
        <v>0.77769999999999995</v>
      </c>
      <c r="AM36" s="142">
        <f>IF((AL36/AK36)&gt;100%,100%,AL36/AK36)</f>
        <v>0.97212499999999991</v>
      </c>
      <c r="AN36" s="156" t="s">
        <v>250</v>
      </c>
      <c r="AO36" s="156" t="s">
        <v>102</v>
      </c>
      <c r="AP36" s="133" t="s">
        <v>247</v>
      </c>
      <c r="AQ36" s="137">
        <f>P36</f>
        <v>0.8</v>
      </c>
      <c r="AR36" s="168">
        <v>0.77769999999999995</v>
      </c>
      <c r="AS36" s="142">
        <f t="shared" si="8"/>
        <v>0.97212499999999991</v>
      </c>
      <c r="AT36" s="156" t="s">
        <v>251</v>
      </c>
    </row>
    <row r="37" spans="1:46" s="117" customFormat="1" ht="105" x14ac:dyDescent="0.2">
      <c r="A37" s="64"/>
      <c r="B37" s="80" t="s">
        <v>252</v>
      </c>
      <c r="C37" s="105"/>
      <c r="D37" s="105"/>
      <c r="E37" s="38">
        <f>SUM(E20:E36)</f>
        <v>1</v>
      </c>
      <c r="F37" s="34"/>
      <c r="G37" s="105"/>
      <c r="H37" s="35"/>
      <c r="I37" s="35"/>
      <c r="J37" s="35"/>
      <c r="K37" s="198"/>
      <c r="L37" s="112"/>
      <c r="M37" s="112"/>
      <c r="N37" s="112"/>
      <c r="O37" s="112"/>
      <c r="P37" s="112"/>
      <c r="Q37" s="35"/>
      <c r="R37" s="35"/>
      <c r="S37" s="35"/>
      <c r="T37" s="35"/>
      <c r="U37" s="35"/>
      <c r="V37" s="237" t="s">
        <v>253</v>
      </c>
      <c r="W37" s="238"/>
      <c r="X37" s="131">
        <f>AVERAGE(X20:X36)</f>
        <v>0.90429999999999988</v>
      </c>
      <c r="Y37" s="212"/>
      <c r="Z37" s="198"/>
      <c r="AA37" s="239" t="s">
        <v>254</v>
      </c>
      <c r="AB37" s="240"/>
      <c r="AC37" s="131">
        <f>AVERAGE(AC20:AC36)</f>
        <v>0.89693877551020407</v>
      </c>
      <c r="AD37" s="212"/>
      <c r="AE37" s="198"/>
      <c r="AF37" s="77" t="s">
        <v>255</v>
      </c>
      <c r="AG37" s="77"/>
      <c r="AH37" s="131">
        <f>AVERAGE(AH20:AH36)</f>
        <v>0.98298333333333332</v>
      </c>
      <c r="AI37" s="212"/>
      <c r="AJ37" s="191"/>
      <c r="AK37" s="179" t="s">
        <v>256</v>
      </c>
      <c r="AL37" s="179"/>
      <c r="AM37" s="180">
        <f>AVERAGE(AM20:AM36)</f>
        <v>0.96736718750000006</v>
      </c>
      <c r="AN37" s="212"/>
      <c r="AO37" s="219" t="s">
        <v>257</v>
      </c>
      <c r="AP37" s="81"/>
      <c r="AQ37" s="81"/>
      <c r="AR37" s="236">
        <f>AVERAGE(AS20:AS36)</f>
        <v>0.93966911764705896</v>
      </c>
      <c r="AS37" s="37"/>
      <c r="AT37" s="221"/>
    </row>
    <row r="38" spans="1:46" x14ac:dyDescent="0.25">
      <c r="A38" s="47"/>
      <c r="B38" s="65"/>
      <c r="C38" s="65"/>
      <c r="D38" s="66"/>
      <c r="E38" s="65"/>
      <c r="F38" s="65"/>
      <c r="G38" s="65"/>
      <c r="H38" s="67"/>
      <c r="I38" s="67"/>
      <c r="J38" s="67"/>
      <c r="K38" s="199"/>
      <c r="L38" s="113"/>
      <c r="M38" s="113"/>
      <c r="N38" s="113"/>
      <c r="O38" s="113"/>
      <c r="P38" s="113"/>
      <c r="Q38" s="67"/>
      <c r="R38" s="67"/>
      <c r="S38" s="41"/>
      <c r="T38" s="41"/>
      <c r="U38" s="41"/>
      <c r="V38" s="79"/>
      <c r="W38" s="79"/>
      <c r="X38" s="68"/>
      <c r="Y38" s="196"/>
      <c r="Z38" s="196"/>
      <c r="AA38" s="79"/>
      <c r="AB38" s="79"/>
      <c r="AC38" s="68"/>
      <c r="AD38" s="196"/>
      <c r="AE38" s="196"/>
      <c r="AF38" s="79"/>
      <c r="AG38" s="79"/>
      <c r="AH38" s="68"/>
      <c r="AI38" s="196"/>
      <c r="AJ38" s="196"/>
      <c r="AK38" s="181"/>
      <c r="AL38" s="181"/>
      <c r="AM38" s="68"/>
      <c r="AN38" s="196"/>
      <c r="AO38" s="196"/>
      <c r="AP38" s="79"/>
      <c r="AQ38" s="79"/>
      <c r="AR38" s="158"/>
      <c r="AS38" s="68"/>
      <c r="AT38" s="196"/>
    </row>
    <row r="39" spans="1:46" x14ac:dyDescent="0.25">
      <c r="A39" s="47"/>
      <c r="B39" s="35"/>
      <c r="C39" s="35"/>
      <c r="D39" s="122"/>
      <c r="E39" s="35"/>
      <c r="F39" s="35"/>
      <c r="G39" s="35"/>
      <c r="H39" s="123"/>
      <c r="I39" s="123"/>
      <c r="J39" s="123"/>
      <c r="K39" s="200"/>
      <c r="L39" s="124"/>
      <c r="M39" s="124"/>
      <c r="N39" s="124"/>
      <c r="O39" s="124"/>
      <c r="P39" s="124"/>
      <c r="Q39" s="67"/>
      <c r="R39" s="67"/>
      <c r="S39" s="41"/>
      <c r="T39" s="41"/>
      <c r="U39" s="41"/>
      <c r="V39" s="79"/>
      <c r="W39" s="79"/>
      <c r="X39" s="69"/>
      <c r="Y39" s="196"/>
      <c r="Z39" s="196"/>
      <c r="AA39" s="79"/>
      <c r="AB39" s="79"/>
      <c r="AC39" s="69"/>
      <c r="AD39" s="196"/>
      <c r="AE39" s="196"/>
      <c r="AF39" s="79"/>
      <c r="AG39" s="79"/>
      <c r="AH39" s="70"/>
      <c r="AI39" s="196"/>
      <c r="AJ39" s="196"/>
      <c r="AK39" s="181"/>
      <c r="AL39" s="181"/>
      <c r="AM39" s="182"/>
      <c r="AN39" s="196"/>
      <c r="AO39" s="196"/>
      <c r="AP39" s="79"/>
      <c r="AQ39" s="79"/>
      <c r="AR39" s="158"/>
      <c r="AS39" s="70"/>
      <c r="AT39" s="196"/>
    </row>
    <row r="40" spans="1:46" x14ac:dyDescent="0.25">
      <c r="A40" s="47"/>
      <c r="B40" s="125" t="s">
        <v>258</v>
      </c>
      <c r="C40" s="125"/>
      <c r="D40" s="125"/>
      <c r="E40" s="125"/>
      <c r="F40" s="125" t="s">
        <v>259</v>
      </c>
      <c r="G40" s="125"/>
      <c r="H40" s="125"/>
      <c r="I40" s="125"/>
      <c r="J40" s="125" t="s">
        <v>260</v>
      </c>
      <c r="K40" s="201"/>
      <c r="L40" s="125"/>
      <c r="M40" s="125"/>
      <c r="N40" s="125"/>
      <c r="O40" s="125"/>
      <c r="P40" s="125"/>
      <c r="Q40" s="67"/>
      <c r="R40" s="67"/>
      <c r="S40" s="41"/>
      <c r="T40" s="41"/>
      <c r="U40" s="41"/>
      <c r="V40" s="79"/>
      <c r="W40" s="79"/>
      <c r="X40" s="69"/>
      <c r="Y40" s="196"/>
      <c r="Z40" s="196"/>
      <c r="AA40" s="79"/>
      <c r="AB40" s="79"/>
      <c r="AC40" s="69"/>
      <c r="AD40" s="196"/>
      <c r="AE40" s="196"/>
      <c r="AF40" s="79"/>
      <c r="AG40" s="79"/>
      <c r="AH40" s="70"/>
      <c r="AI40" s="196"/>
      <c r="AJ40" s="196"/>
      <c r="AK40" s="181"/>
      <c r="AL40" s="181"/>
      <c r="AM40" s="182"/>
      <c r="AN40" s="196"/>
      <c r="AO40" s="196"/>
      <c r="AP40" s="79"/>
      <c r="AQ40" s="79"/>
      <c r="AR40" s="158"/>
      <c r="AS40" s="70"/>
      <c r="AT40" s="196"/>
    </row>
    <row r="41" spans="1:46" ht="52.5" customHeight="1" x14ac:dyDescent="0.25">
      <c r="A41" s="47"/>
      <c r="B41" s="126" t="s">
        <v>261</v>
      </c>
      <c r="C41" s="126"/>
      <c r="D41" s="122"/>
      <c r="E41" s="126"/>
      <c r="F41" s="127" t="s">
        <v>261</v>
      </c>
      <c r="G41" s="127"/>
      <c r="H41" s="127"/>
      <c r="I41" s="127"/>
      <c r="J41" s="127" t="s">
        <v>261</v>
      </c>
      <c r="K41" s="202"/>
      <c r="L41" s="127"/>
      <c r="M41" s="127"/>
      <c r="N41" s="127"/>
      <c r="O41" s="127"/>
      <c r="P41" s="127"/>
      <c r="Q41" s="67"/>
      <c r="R41" s="67"/>
      <c r="S41" s="41"/>
      <c r="T41" s="41"/>
      <c r="U41" s="41"/>
      <c r="V41" s="78"/>
      <c r="W41" s="78"/>
      <c r="X41" s="68"/>
      <c r="Y41" s="196"/>
      <c r="Z41" s="196"/>
      <c r="AA41" s="78"/>
      <c r="AB41" s="78"/>
      <c r="AC41" s="68"/>
      <c r="AD41" s="196"/>
      <c r="AE41" s="196"/>
      <c r="AF41" s="78"/>
      <c r="AG41" s="78"/>
      <c r="AH41" s="152"/>
      <c r="AI41" s="196"/>
      <c r="AJ41" s="196"/>
      <c r="AK41" s="183"/>
      <c r="AL41" s="183"/>
      <c r="AM41" s="68"/>
      <c r="AN41" s="196"/>
      <c r="AO41" s="196"/>
      <c r="AP41" s="78"/>
      <c r="AQ41" s="78"/>
      <c r="AR41" s="158"/>
      <c r="AS41" s="68"/>
      <c r="AT41" s="196"/>
    </row>
    <row r="42" spans="1:46" x14ac:dyDescent="0.25">
      <c r="A42" s="47"/>
      <c r="B42" s="112"/>
      <c r="C42" s="112"/>
      <c r="D42" s="122"/>
      <c r="E42" s="112"/>
      <c r="F42" s="125"/>
      <c r="G42" s="125"/>
      <c r="H42" s="125"/>
      <c r="I42" s="125"/>
      <c r="J42" s="125"/>
      <c r="K42" s="201"/>
      <c r="L42" s="125"/>
      <c r="M42" s="125"/>
      <c r="N42" s="125"/>
      <c r="O42" s="125"/>
      <c r="P42" s="125"/>
      <c r="Q42" s="67"/>
      <c r="R42" s="67"/>
      <c r="S42" s="41"/>
      <c r="T42" s="41"/>
      <c r="U42" s="41"/>
      <c r="V42" s="41"/>
      <c r="W42" s="41"/>
      <c r="X42" s="71"/>
      <c r="Y42" s="194"/>
      <c r="Z42" s="194"/>
      <c r="AA42" s="41"/>
      <c r="AB42" s="41"/>
      <c r="AC42" s="71"/>
      <c r="AD42" s="194"/>
      <c r="AE42" s="194"/>
      <c r="AF42" s="41"/>
      <c r="AG42" s="41"/>
      <c r="AH42" s="71"/>
      <c r="AI42" s="194"/>
      <c r="AJ42" s="194"/>
      <c r="AK42" s="171"/>
      <c r="AL42" s="171"/>
      <c r="AM42" s="184"/>
      <c r="AN42" s="194"/>
      <c r="AO42" s="194"/>
      <c r="AP42" s="41"/>
      <c r="AQ42" s="41"/>
      <c r="AR42" s="160"/>
      <c r="AS42" s="71"/>
      <c r="AT42" s="194"/>
    </row>
    <row r="43" spans="1:46" x14ac:dyDescent="0.25">
      <c r="A43" s="47"/>
      <c r="B43" s="112"/>
      <c r="C43" s="112"/>
      <c r="D43" s="122"/>
      <c r="E43" s="112"/>
      <c r="F43" s="125"/>
      <c r="G43" s="125"/>
      <c r="H43" s="125"/>
      <c r="I43" s="125"/>
      <c r="J43" s="112"/>
      <c r="K43" s="198"/>
      <c r="L43" s="112"/>
      <c r="M43" s="112"/>
      <c r="N43" s="112"/>
      <c r="O43" s="112"/>
      <c r="P43" s="112"/>
      <c r="Q43" s="67"/>
      <c r="R43" s="67"/>
      <c r="S43" s="41"/>
      <c r="T43" s="41"/>
      <c r="U43" s="41"/>
      <c r="V43" s="41"/>
      <c r="W43" s="41"/>
      <c r="X43" s="71"/>
      <c r="Y43" s="194"/>
      <c r="Z43" s="194"/>
      <c r="AA43" s="41"/>
      <c r="AB43" s="41"/>
      <c r="AC43" s="71"/>
      <c r="AD43" s="194"/>
      <c r="AE43" s="194"/>
      <c r="AF43" s="41"/>
      <c r="AG43" s="41"/>
      <c r="AH43" s="71"/>
      <c r="AI43" s="194"/>
      <c r="AJ43" s="194"/>
      <c r="AK43" s="171"/>
      <c r="AL43" s="171"/>
      <c r="AM43" s="184"/>
      <c r="AN43" s="194"/>
      <c r="AO43" s="194"/>
      <c r="AP43" s="41"/>
      <c r="AQ43" s="41"/>
      <c r="AR43" s="160"/>
      <c r="AS43" s="71"/>
      <c r="AT43" s="194"/>
    </row>
    <row r="44" spans="1:46" x14ac:dyDescent="0.25">
      <c r="B44" s="120"/>
      <c r="C44" s="120"/>
      <c r="D44" s="120"/>
      <c r="E44" s="120"/>
      <c r="F44" s="120"/>
      <c r="G44" s="120"/>
      <c r="H44" s="120"/>
      <c r="I44" s="120"/>
      <c r="J44" s="120"/>
      <c r="K44" s="203"/>
      <c r="L44" s="121"/>
      <c r="M44" s="121"/>
      <c r="N44" s="121"/>
      <c r="O44" s="121"/>
      <c r="P44" s="121"/>
    </row>
    <row r="48" spans="1:46" x14ac:dyDescent="0.25">
      <c r="A48" s="118"/>
    </row>
  </sheetData>
  <mergeCells count="51">
    <mergeCell ref="E6:H6"/>
    <mergeCell ref="A1:H1"/>
    <mergeCell ref="A2:H2"/>
    <mergeCell ref="C3:H3"/>
    <mergeCell ref="E4:H4"/>
    <mergeCell ref="E5:H5"/>
    <mergeCell ref="E7:H7"/>
    <mergeCell ref="E8:H8"/>
    <mergeCell ref="E9:H9"/>
    <mergeCell ref="E10:H10"/>
    <mergeCell ref="A15:B17"/>
    <mergeCell ref="C15:C18"/>
    <mergeCell ref="D15:U17"/>
    <mergeCell ref="E11:H11"/>
    <mergeCell ref="E12:H12"/>
    <mergeCell ref="AP15:AT15"/>
    <mergeCell ref="V16:Z16"/>
    <mergeCell ref="AA16:AE16"/>
    <mergeCell ref="AF16:AJ16"/>
    <mergeCell ref="AK16:AO16"/>
    <mergeCell ref="AP16:AT16"/>
    <mergeCell ref="AA17:AA18"/>
    <mergeCell ref="V15:Z15"/>
    <mergeCell ref="AA15:AE15"/>
    <mergeCell ref="AF15:AJ15"/>
    <mergeCell ref="AK15:AO15"/>
    <mergeCell ref="AR17:AR18"/>
    <mergeCell ref="AS17:AS18"/>
    <mergeCell ref="AT17:AT18"/>
    <mergeCell ref="AH17:AH18"/>
    <mergeCell ref="AI17:AI18"/>
    <mergeCell ref="AJ17:AJ18"/>
    <mergeCell ref="AK17:AK18"/>
    <mergeCell ref="AL17:AL18"/>
    <mergeCell ref="AM17:AM18"/>
    <mergeCell ref="V37:W37"/>
    <mergeCell ref="AA37:AB37"/>
    <mergeCell ref="AN17:AN18"/>
    <mergeCell ref="AO17:AO18"/>
    <mergeCell ref="AQ17:AQ18"/>
    <mergeCell ref="AB17:AB18"/>
    <mergeCell ref="AC17:AC18"/>
    <mergeCell ref="AD17:AD18"/>
    <mergeCell ref="AE17:AE18"/>
    <mergeCell ref="AF17:AF18"/>
    <mergeCell ref="AG17:AG18"/>
    <mergeCell ref="V17:V18"/>
    <mergeCell ref="W17:W18"/>
    <mergeCell ref="X17:X18"/>
    <mergeCell ref="Y17:Y18"/>
    <mergeCell ref="Z17:Z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7"/>
  <sheetViews>
    <sheetView workbookViewId="0"/>
  </sheetViews>
  <sheetFormatPr baseColWidth="10" defaultColWidth="11.42578125" defaultRowHeight="15" x14ac:dyDescent="0.25"/>
  <sheetData>
    <row r="1" spans="1:8" x14ac:dyDescent="0.25">
      <c r="A1" t="s">
        <v>262</v>
      </c>
      <c r="B1" t="s">
        <v>263</v>
      </c>
      <c r="C1" t="s">
        <v>264</v>
      </c>
      <c r="D1" t="s">
        <v>265</v>
      </c>
      <c r="F1" t="s">
        <v>266</v>
      </c>
    </row>
    <row r="2" spans="1:8" x14ac:dyDescent="0.25">
      <c r="A2" t="s">
        <v>267</v>
      </c>
      <c r="B2" t="s">
        <v>268</v>
      </c>
      <c r="C2" t="s">
        <v>58</v>
      </c>
      <c r="D2" t="s">
        <v>61</v>
      </c>
      <c r="F2" t="s">
        <v>92</v>
      </c>
    </row>
    <row r="3" spans="1:8" x14ac:dyDescent="0.25">
      <c r="A3" t="s">
        <v>269</v>
      </c>
      <c r="B3" t="s">
        <v>270</v>
      </c>
      <c r="C3" t="s">
        <v>271</v>
      </c>
      <c r="D3" t="s">
        <v>186</v>
      </c>
      <c r="F3" t="s">
        <v>63</v>
      </c>
    </row>
    <row r="4" spans="1:8" x14ac:dyDescent="0.25">
      <c r="A4" t="s">
        <v>272</v>
      </c>
      <c r="C4" t="s">
        <v>105</v>
      </c>
      <c r="D4" t="s">
        <v>73</v>
      </c>
      <c r="F4" t="s">
        <v>75</v>
      </c>
    </row>
    <row r="5" spans="1:8" x14ac:dyDescent="0.25">
      <c r="A5" t="s">
        <v>273</v>
      </c>
      <c r="C5" t="s">
        <v>198</v>
      </c>
      <c r="D5" t="s">
        <v>274</v>
      </c>
    </row>
    <row r="6" spans="1:8" x14ac:dyDescent="0.25">
      <c r="A6" t="s">
        <v>275</v>
      </c>
      <c r="E6" t="s">
        <v>276</v>
      </c>
      <c r="G6" t="s">
        <v>277</v>
      </c>
    </row>
    <row r="7" spans="1:8" x14ac:dyDescent="0.25">
      <c r="A7" t="s">
        <v>278</v>
      </c>
      <c r="E7" t="s">
        <v>279</v>
      </c>
      <c r="G7" t="s">
        <v>280</v>
      </c>
    </row>
    <row r="8" spans="1:8" x14ac:dyDescent="0.25">
      <c r="E8" t="s">
        <v>281</v>
      </c>
      <c r="G8" t="s">
        <v>282</v>
      </c>
    </row>
    <row r="9" spans="1:8" x14ac:dyDescent="0.25">
      <c r="E9" t="s">
        <v>283</v>
      </c>
    </row>
    <row r="10" spans="1:8" x14ac:dyDescent="0.25">
      <c r="E10" t="s">
        <v>284</v>
      </c>
    </row>
    <row r="12" spans="1:8" ht="135" x14ac:dyDescent="0.25">
      <c r="A12" s="11"/>
      <c r="C12" s="12"/>
      <c r="D12" s="6"/>
      <c r="H12" s="3" t="s">
        <v>285</v>
      </c>
    </row>
    <row r="13" spans="1:8" ht="195" x14ac:dyDescent="0.25">
      <c r="A13" s="11"/>
      <c r="C13" s="12"/>
      <c r="D13" s="6"/>
      <c r="H13" s="3" t="s">
        <v>286</v>
      </c>
    </row>
    <row r="14" spans="1:8" ht="210" x14ac:dyDescent="0.25">
      <c r="A14" s="11"/>
      <c r="C14" s="12"/>
      <c r="D14" s="2"/>
      <c r="H14" s="3" t="s">
        <v>287</v>
      </c>
    </row>
    <row r="15" spans="1:8" ht="75" x14ac:dyDescent="0.25">
      <c r="A15" s="11"/>
      <c r="C15" s="12"/>
      <c r="D15" s="2"/>
      <c r="H15" s="3" t="s">
        <v>288</v>
      </c>
    </row>
    <row r="16" spans="1:8" ht="18" x14ac:dyDescent="0.25">
      <c r="A16" s="11"/>
      <c r="C16" s="12"/>
      <c r="D16" s="5"/>
    </row>
    <row r="17" spans="1:4" ht="18" x14ac:dyDescent="0.25">
      <c r="A17" s="11"/>
      <c r="C17" s="12"/>
      <c r="D17" s="4"/>
    </row>
    <row r="18" spans="1:4" ht="18" x14ac:dyDescent="0.25">
      <c r="A18" s="11"/>
      <c r="C18" s="12"/>
      <c r="D18" s="6"/>
    </row>
    <row r="19" spans="1:4" ht="18" x14ac:dyDescent="0.25">
      <c r="A19" s="11"/>
      <c r="C19" s="12"/>
      <c r="D19" s="6"/>
    </row>
    <row r="20" spans="1:4" ht="18" x14ac:dyDescent="0.25">
      <c r="A20" s="11"/>
      <c r="C20" s="12"/>
      <c r="D20" s="6"/>
    </row>
    <row r="21" spans="1:4" ht="18" x14ac:dyDescent="0.25">
      <c r="A21" s="11"/>
      <c r="C21" s="13"/>
      <c r="D21" s="6"/>
    </row>
    <row r="22" spans="1:4" ht="18" x14ac:dyDescent="0.25">
      <c r="C22" s="13"/>
      <c r="D22" s="4"/>
    </row>
    <row r="23" spans="1:4" ht="18" x14ac:dyDescent="0.25">
      <c r="C23" s="13"/>
      <c r="D23" s="1"/>
    </row>
    <row r="24" spans="1:4" ht="18" x14ac:dyDescent="0.25">
      <c r="C24" s="14"/>
      <c r="D24" s="4"/>
    </row>
    <row r="25" spans="1:4" ht="18" x14ac:dyDescent="0.25">
      <c r="C25" s="14"/>
      <c r="D25" s="6"/>
    </row>
    <row r="26" spans="1:4" ht="18" x14ac:dyDescent="0.25">
      <c r="C26" s="14"/>
      <c r="D26" s="6"/>
    </row>
    <row r="27" spans="1:4" ht="18" x14ac:dyDescent="0.25">
      <c r="C27" s="14"/>
      <c r="D27" s="5"/>
    </row>
    <row r="28" spans="1:4" ht="18" x14ac:dyDescent="0.25">
      <c r="C28" s="14"/>
      <c r="D28" s="4"/>
    </row>
    <row r="29" spans="1:4" ht="18" x14ac:dyDescent="0.25">
      <c r="C29" s="14"/>
      <c r="D29" s="6"/>
    </row>
    <row r="30" spans="1:4" ht="18" x14ac:dyDescent="0.25">
      <c r="C30" s="14"/>
      <c r="D30" s="6"/>
    </row>
    <row r="31" spans="1:4" ht="18" x14ac:dyDescent="0.25">
      <c r="C31" s="14"/>
      <c r="D31" s="6"/>
    </row>
    <row r="32" spans="1:4" ht="18" x14ac:dyDescent="0.25">
      <c r="C32" s="15"/>
      <c r="D32" s="6"/>
    </row>
    <row r="33" spans="3:4" ht="18" x14ac:dyDescent="0.25">
      <c r="C33" s="15"/>
      <c r="D33" s="6"/>
    </row>
    <row r="34" spans="3:4" ht="18" x14ac:dyDescent="0.25">
      <c r="C34" s="15"/>
      <c r="D34" s="5"/>
    </row>
    <row r="35" spans="3:4" ht="18" x14ac:dyDescent="0.25">
      <c r="C35" s="15"/>
      <c r="D35" s="5"/>
    </row>
    <row r="36" spans="3:4" ht="18" x14ac:dyDescent="0.25">
      <c r="C36" s="15"/>
      <c r="D36" s="5"/>
    </row>
    <row r="37" spans="3:4" ht="18" x14ac:dyDescent="0.25">
      <c r="C37" s="15"/>
      <c r="D37" s="5"/>
    </row>
    <row r="38" spans="3:4" ht="18" x14ac:dyDescent="0.25">
      <c r="C38" s="15"/>
      <c r="D38" s="8"/>
    </row>
    <row r="39" spans="3:4" ht="18" x14ac:dyDescent="0.25">
      <c r="C39" s="15"/>
      <c r="D39" s="8"/>
    </row>
    <row r="40" spans="3:4" ht="18" x14ac:dyDescent="0.25">
      <c r="C40" s="16"/>
      <c r="D40" s="8"/>
    </row>
    <row r="41" spans="3:4" ht="18" x14ac:dyDescent="0.25">
      <c r="C41" s="16"/>
      <c r="D41" s="8"/>
    </row>
    <row r="42" spans="3:4" ht="18" x14ac:dyDescent="0.25">
      <c r="C42" s="17"/>
      <c r="D42" s="8"/>
    </row>
    <row r="43" spans="3:4" ht="18" x14ac:dyDescent="0.25">
      <c r="C43" s="18"/>
      <c r="D43" s="4"/>
    </row>
    <row r="44" spans="3:4" ht="18" x14ac:dyDescent="0.25">
      <c r="C44" s="19"/>
      <c r="D44" s="5"/>
    </row>
    <row r="45" spans="3:4" ht="18" x14ac:dyDescent="0.25">
      <c r="C45" s="19"/>
      <c r="D45" s="5"/>
    </row>
    <row r="46" spans="3:4" ht="18" x14ac:dyDescent="0.25">
      <c r="C46" s="19"/>
      <c r="D46" s="8"/>
    </row>
    <row r="47" spans="3:4" ht="18" x14ac:dyDescent="0.25">
      <c r="C47" s="20"/>
      <c r="D47" s="7"/>
    </row>
    <row r="48" spans="3:4" ht="18" x14ac:dyDescent="0.25">
      <c r="C48" s="21"/>
    </row>
    <row r="49" spans="3:3" ht="18" x14ac:dyDescent="0.25">
      <c r="C49" s="21"/>
    </row>
    <row r="50" spans="3:3" ht="18" x14ac:dyDescent="0.25">
      <c r="C50" s="21"/>
    </row>
    <row r="51" spans="3:3" ht="18" x14ac:dyDescent="0.25">
      <c r="C51" s="21"/>
    </row>
    <row r="52" spans="3:3" ht="18" x14ac:dyDescent="0.25">
      <c r="C52" s="22"/>
    </row>
    <row r="53" spans="3:3" ht="18" x14ac:dyDescent="0.25">
      <c r="C53" s="22"/>
    </row>
    <row r="54" spans="3:3" ht="18" x14ac:dyDescent="0.25">
      <c r="C54" s="22"/>
    </row>
    <row r="55" spans="3:3" ht="18" x14ac:dyDescent="0.25">
      <c r="C55" s="22"/>
    </row>
    <row r="56" spans="3:3" ht="18" x14ac:dyDescent="0.25">
      <c r="C56" s="23"/>
    </row>
    <row r="57" spans="3:3" ht="18" x14ac:dyDescent="0.25">
      <c r="C57" s="24"/>
    </row>
    <row r="58" spans="3:3" ht="18" x14ac:dyDescent="0.25">
      <c r="C58" s="24"/>
    </row>
    <row r="59" spans="3:3" ht="18" x14ac:dyDescent="0.25">
      <c r="C59" s="24"/>
    </row>
    <row r="60" spans="3:3" ht="18" x14ac:dyDescent="0.25">
      <c r="C60" s="25"/>
    </row>
    <row r="61" spans="3:3" ht="18" x14ac:dyDescent="0.25">
      <c r="C61" s="26"/>
    </row>
    <row r="62" spans="3:3" ht="18" x14ac:dyDescent="0.25">
      <c r="C62" s="27"/>
    </row>
    <row r="63" spans="3:3" ht="18" x14ac:dyDescent="0.25">
      <c r="C63" s="27"/>
    </row>
    <row r="64" spans="3:3" ht="18" x14ac:dyDescent="0.25">
      <c r="C64" s="27"/>
    </row>
    <row r="65" spans="3:3" ht="18" x14ac:dyDescent="0.25">
      <c r="C65" s="27"/>
    </row>
    <row r="66" spans="3:3" ht="18" x14ac:dyDescent="0.25">
      <c r="C66" s="28"/>
    </row>
    <row r="67" spans="3:3" ht="18" x14ac:dyDescent="0.25">
      <c r="C67" s="28"/>
    </row>
    <row r="68" spans="3:3" ht="18" x14ac:dyDescent="0.25">
      <c r="C68" s="28"/>
    </row>
    <row r="69" spans="3:3" ht="18" x14ac:dyDescent="0.25">
      <c r="C69" s="28"/>
    </row>
    <row r="70" spans="3:3" ht="18" x14ac:dyDescent="0.25">
      <c r="C70" s="28"/>
    </row>
    <row r="71" spans="3:3" ht="18" x14ac:dyDescent="0.25">
      <c r="C71" s="29"/>
    </row>
    <row r="72" spans="3:3" ht="18" x14ac:dyDescent="0.25">
      <c r="C72" s="28"/>
    </row>
    <row r="73" spans="3:3" ht="18" x14ac:dyDescent="0.25">
      <c r="C73" s="28"/>
    </row>
    <row r="74" spans="3:3" ht="18" x14ac:dyDescent="0.25">
      <c r="C74" s="28"/>
    </row>
    <row r="75" spans="3:3" ht="18" x14ac:dyDescent="0.25">
      <c r="C75" s="28"/>
    </row>
    <row r="76" spans="3:3" ht="18" x14ac:dyDescent="0.25">
      <c r="C76" s="28"/>
    </row>
    <row r="77" spans="3:3" ht="18" x14ac:dyDescent="0.25">
      <c r="C77" s="28"/>
    </row>
    <row r="78" spans="3:3" ht="18" x14ac:dyDescent="0.25">
      <c r="C78" s="28"/>
    </row>
    <row r="79" spans="3:3" ht="18" x14ac:dyDescent="0.25">
      <c r="C79" s="27"/>
    </row>
    <row r="80" spans="3:3" ht="18" x14ac:dyDescent="0.25">
      <c r="C80" s="27"/>
    </row>
    <row r="81" spans="3:3" ht="18" x14ac:dyDescent="0.25">
      <c r="C81" s="27"/>
    </row>
    <row r="82" spans="3:3" ht="18" x14ac:dyDescent="0.25">
      <c r="C82" s="27"/>
    </row>
    <row r="83" spans="3:3" ht="18" x14ac:dyDescent="0.25">
      <c r="C83" s="27"/>
    </row>
    <row r="84" spans="3:3" ht="18" x14ac:dyDescent="0.25">
      <c r="C84" s="27"/>
    </row>
    <row r="85" spans="3:3" ht="18" x14ac:dyDescent="0.25">
      <c r="C85" s="30"/>
    </row>
    <row r="86" spans="3:3" ht="18" x14ac:dyDescent="0.25">
      <c r="C86" s="27"/>
    </row>
    <row r="87" spans="3:3" ht="18" x14ac:dyDescent="0.25">
      <c r="C87" s="27"/>
    </row>
    <row r="88" spans="3:3" ht="18" x14ac:dyDescent="0.25">
      <c r="C88" s="31"/>
    </row>
    <row r="89" spans="3:3" ht="18" x14ac:dyDescent="0.25">
      <c r="C89" s="32"/>
    </row>
    <row r="90" spans="3:3" ht="18" x14ac:dyDescent="0.25">
      <c r="C90" s="28"/>
    </row>
    <row r="91" spans="3:3" ht="18" x14ac:dyDescent="0.25">
      <c r="C91" s="28"/>
    </row>
    <row r="92" spans="3:3" ht="18" x14ac:dyDescent="0.25">
      <c r="C92" s="28"/>
    </row>
    <row r="93" spans="3:3" ht="18" x14ac:dyDescent="0.25">
      <c r="C93" s="28"/>
    </row>
    <row r="94" spans="3:3" ht="18" x14ac:dyDescent="0.25">
      <c r="C94" s="33"/>
    </row>
    <row r="99" spans="2:3" x14ac:dyDescent="0.25">
      <c r="B99" t="s">
        <v>289</v>
      </c>
      <c r="C99" t="s">
        <v>290</v>
      </c>
    </row>
    <row r="100" spans="2:3" ht="75" x14ac:dyDescent="0.25">
      <c r="B100" s="10">
        <v>1167</v>
      </c>
      <c r="C100" s="3" t="s">
        <v>291</v>
      </c>
    </row>
    <row r="101" spans="2:3" ht="120" x14ac:dyDescent="0.25">
      <c r="B101" s="10">
        <v>1131</v>
      </c>
      <c r="C101" s="3" t="s">
        <v>292</v>
      </c>
    </row>
    <row r="102" spans="2:3" ht="105" x14ac:dyDescent="0.25">
      <c r="B102" s="10">
        <v>1177</v>
      </c>
      <c r="C102" s="3" t="s">
        <v>293</v>
      </c>
    </row>
    <row r="103" spans="2:3" ht="120" x14ac:dyDescent="0.25">
      <c r="B103" s="10">
        <v>1094</v>
      </c>
      <c r="C103" s="3" t="s">
        <v>294</v>
      </c>
    </row>
    <row r="104" spans="2:3" ht="90" x14ac:dyDescent="0.25">
      <c r="B104" s="10">
        <v>1128</v>
      </c>
      <c r="C104" s="3" t="s">
        <v>295</v>
      </c>
    </row>
    <row r="105" spans="2:3" ht="150" x14ac:dyDescent="0.25">
      <c r="B105" s="10">
        <v>1095</v>
      </c>
      <c r="C105" s="3" t="s">
        <v>296</v>
      </c>
    </row>
    <row r="106" spans="2:3" ht="195" x14ac:dyDescent="0.25">
      <c r="B106" s="10">
        <v>1129</v>
      </c>
      <c r="C106" s="3" t="s">
        <v>297</v>
      </c>
    </row>
    <row r="107" spans="2:3" ht="180" x14ac:dyDescent="0.25">
      <c r="B107" s="10">
        <v>1120</v>
      </c>
      <c r="C107" s="3" t="s">
        <v>298</v>
      </c>
    </row>
    <row r="108" spans="2:3" x14ac:dyDescent="0.25">
      <c r="B108" s="9"/>
    </row>
    <row r="109" spans="2:3" x14ac:dyDescent="0.25">
      <c r="B109" s="9"/>
    </row>
    <row r="117" spans="2:3" x14ac:dyDescent="0.25">
      <c r="B117" t="s">
        <v>299</v>
      </c>
    </row>
    <row r="118" spans="2:3" x14ac:dyDescent="0.25">
      <c r="B118" t="s">
        <v>300</v>
      </c>
      <c r="C118" t="s">
        <v>301</v>
      </c>
    </row>
    <row r="119" spans="2:3" x14ac:dyDescent="0.25">
      <c r="B119" t="s">
        <v>302</v>
      </c>
      <c r="C119" t="s">
        <v>303</v>
      </c>
    </row>
    <row r="120" spans="2:3" x14ac:dyDescent="0.25">
      <c r="B120" t="s">
        <v>304</v>
      </c>
      <c r="C120" t="s">
        <v>305</v>
      </c>
    </row>
    <row r="121" spans="2:3" x14ac:dyDescent="0.25">
      <c r="B121" t="s">
        <v>306</v>
      </c>
      <c r="C121" t="s">
        <v>307</v>
      </c>
    </row>
    <row r="122" spans="2:3" x14ac:dyDescent="0.25">
      <c r="B122" t="s">
        <v>308</v>
      </c>
      <c r="C122" t="s">
        <v>309</v>
      </c>
    </row>
    <row r="123" spans="2:3" x14ac:dyDescent="0.25">
      <c r="B123" t="s">
        <v>310</v>
      </c>
      <c r="C123" t="s">
        <v>311</v>
      </c>
    </row>
    <row r="124" spans="2:3" x14ac:dyDescent="0.25">
      <c r="B124" t="s">
        <v>312</v>
      </c>
      <c r="C124" t="s">
        <v>313</v>
      </c>
    </row>
    <row r="125" spans="2:3" x14ac:dyDescent="0.25">
      <c r="B125" t="s">
        <v>314</v>
      </c>
      <c r="C125" t="s">
        <v>315</v>
      </c>
    </row>
    <row r="126" spans="2:3" x14ac:dyDescent="0.25">
      <c r="B126" t="s">
        <v>316</v>
      </c>
      <c r="C126" t="s">
        <v>317</v>
      </c>
    </row>
    <row r="127" spans="2:3" x14ac:dyDescent="0.25">
      <c r="B127" t="s">
        <v>318</v>
      </c>
      <c r="C127" t="s">
        <v>319</v>
      </c>
    </row>
    <row r="128" spans="2:3" x14ac:dyDescent="0.25">
      <c r="B128" t="s">
        <v>320</v>
      </c>
      <c r="C128" t="s">
        <v>321</v>
      </c>
    </row>
    <row r="129" spans="2:3" x14ac:dyDescent="0.25">
      <c r="B129" t="s">
        <v>5</v>
      </c>
      <c r="C129" t="s">
        <v>322</v>
      </c>
    </row>
    <row r="130" spans="2:3" x14ac:dyDescent="0.25">
      <c r="B130" t="s">
        <v>323</v>
      </c>
      <c r="C130" t="s">
        <v>324</v>
      </c>
    </row>
    <row r="131" spans="2:3" x14ac:dyDescent="0.25">
      <c r="B131" t="s">
        <v>325</v>
      </c>
      <c r="C131" t="s">
        <v>326</v>
      </c>
    </row>
    <row r="132" spans="2:3" x14ac:dyDescent="0.25">
      <c r="B132" t="s">
        <v>327</v>
      </c>
      <c r="C132" t="s">
        <v>328</v>
      </c>
    </row>
    <row r="133" spans="2:3" x14ac:dyDescent="0.25">
      <c r="B133" t="s">
        <v>329</v>
      </c>
      <c r="C133" t="s">
        <v>330</v>
      </c>
    </row>
    <row r="134" spans="2:3" x14ac:dyDescent="0.25">
      <c r="B134" t="s">
        <v>331</v>
      </c>
      <c r="C134" t="s">
        <v>332</v>
      </c>
    </row>
    <row r="135" spans="2:3" x14ac:dyDescent="0.25">
      <c r="B135" t="s">
        <v>333</v>
      </c>
      <c r="C135" t="s">
        <v>334</v>
      </c>
    </row>
    <row r="136" spans="2:3" x14ac:dyDescent="0.25">
      <c r="B136" t="s">
        <v>335</v>
      </c>
      <c r="C136" t="s">
        <v>336</v>
      </c>
    </row>
    <row r="137" spans="2:3" x14ac:dyDescent="0.25">
      <c r="B137" t="s">
        <v>337</v>
      </c>
      <c r="C137" t="s">
        <v>338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GESTION POR PROCESO</vt:lpstr>
      <vt:lpstr>Hoja2</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CLICK CONTADORES</cp:lastModifiedBy>
  <cp:revision/>
  <dcterms:created xsi:type="dcterms:W3CDTF">2016-04-29T15:58:00Z</dcterms:created>
  <dcterms:modified xsi:type="dcterms:W3CDTF">2020-05-06T17:22:41Z</dcterms:modified>
  <cp:category/>
  <cp:contentStatus/>
</cp:coreProperties>
</file>